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220" windowWidth="26180" windowHeight="14860" activeTab="0"/>
  </bookViews>
  <sheets>
    <sheet name="Applet" sheetId="1" r:id="rId1"/>
    <sheet name="Dilutions" sheetId="2" r:id="rId2"/>
  </sheets>
  <definedNames>
    <definedName name="_xlnm.Print_Area" localSheetId="0">'Applet'!$A$1:$AA$66</definedName>
  </definedNames>
  <calcPr fullCalcOnLoad="1"/>
</workbook>
</file>

<file path=xl/sharedStrings.xml><?xml version="1.0" encoding="utf-8"?>
<sst xmlns="http://schemas.openxmlformats.org/spreadsheetml/2006/main" count="127" uniqueCount="84">
  <si>
    <t>A</t>
  </si>
  <si>
    <t>B</t>
  </si>
  <si>
    <t>C</t>
  </si>
  <si>
    <t>D</t>
  </si>
  <si>
    <t>E</t>
  </si>
  <si>
    <t>F</t>
  </si>
  <si>
    <t>G</t>
  </si>
  <si>
    <t>H</t>
  </si>
  <si>
    <t>Date:</t>
  </si>
  <si>
    <t>Protein Sample:</t>
  </si>
  <si>
    <t>Seeded From:</t>
  </si>
  <si>
    <t>Plate Name / Number:</t>
  </si>
  <si>
    <t>Drop Size:</t>
  </si>
  <si>
    <t>Plate Type:</t>
  </si>
  <si>
    <t>Matrices Set up:</t>
  </si>
  <si>
    <t>100 nl</t>
  </si>
  <si>
    <t>Set by:</t>
  </si>
  <si>
    <t>Variable Components</t>
  </si>
  <si>
    <t>Chemical</t>
  </si>
  <si>
    <t>Vary Across:</t>
  </si>
  <si>
    <t>Vary Down:</t>
  </si>
  <si>
    <t>Fixed Components</t>
  </si>
  <si>
    <t>Stock Conc.</t>
  </si>
  <si>
    <t>Corner Solutions:</t>
  </si>
  <si>
    <t>Vol</t>
  </si>
  <si>
    <t>Final Conc.</t>
  </si>
  <si>
    <t>Water</t>
  </si>
  <si>
    <t>Corner Solution Volume (ml):</t>
  </si>
  <si>
    <t>1:</t>
  </si>
  <si>
    <t>2:</t>
  </si>
  <si>
    <t>3:</t>
  </si>
  <si>
    <t>Step</t>
  </si>
  <si>
    <t>High</t>
  </si>
  <si>
    <t>Low</t>
  </si>
  <si>
    <t>Rows:</t>
  </si>
  <si>
    <t>Columns:</t>
  </si>
  <si>
    <t>Total:</t>
  </si>
  <si>
    <t>Matrix</t>
  </si>
  <si>
    <t>Conc.</t>
  </si>
  <si>
    <t>FE</t>
  </si>
  <si>
    <t>ECQ6:26.6 kDa; 32 mg/ml = 1.22mM</t>
  </si>
  <si>
    <t>ECN15: 9.19 kDa; 3.9 mg/ml = 0.424mM</t>
  </si>
  <si>
    <t>PEG550MME</t>
  </si>
  <si>
    <t>12.03.07</t>
  </si>
  <si>
    <t>Tris</t>
  </si>
  <si>
    <t>glucose</t>
  </si>
  <si>
    <t>NaFornate</t>
  </si>
  <si>
    <t>ECQ427</t>
  </si>
  <si>
    <t>Semet</t>
  </si>
  <si>
    <t>none</t>
  </si>
  <si>
    <t>MRC 96 Well</t>
  </si>
  <si>
    <t>12x8</t>
  </si>
  <si>
    <t xml:space="preserve">A: 1.000 A: 0.909 A: 0.818 A: 0.727 A: 0.636 A: 0.545 A: 0.455 A: 0.364 A: 0.273 A: 0.182 A: 0.091 A: 0.000 </t>
  </si>
  <si>
    <t xml:space="preserve">B: 0.000 B: 0.091 B: 0.182 B: 0.273 B: 0.364 B: 0.455 B: 0.545 B: 0.636 B: 0.727 B: 0.818 B: 0.909 B: 1.000 </t>
  </si>
  <si>
    <t xml:space="preserve">C: 0.000 C: 0.000 C: 0.000 C: 0.000 C: 0.000 C: 0.000 C: 0.000 C: 0.000 C: 0.000 C: 0.000 C: 0.000 C: 0.000 </t>
  </si>
  <si>
    <t xml:space="preserve">D: 0.000 D: 0.000 D: 0.000 D: 0.000 D: 0.000 D: 0.000 D: 0.000 D: 0.000 D: 0.000 D: 0.000 D: 0.000 D: 0.000 </t>
  </si>
  <si>
    <t xml:space="preserve">A: 0.857 A: 0.779 A: 0.701 A: 0.623 A: 0.545 A: 0.468 A: 0.390 A: 0.312 A: 0.234 A: 0.156 A: 0.078 A: 0.000 </t>
  </si>
  <si>
    <t xml:space="preserve">B: 0.000 B: 0.078 B: 0.156 B: 0.234 B: 0.312 B: 0.390 B: 0.468 B: 0.545 B: 0.623 B: 0.701 B: 0.779 B: 0.857 </t>
  </si>
  <si>
    <t xml:space="preserve">C: 0.143 C: 0.130 C: 0.117 C: 0.104 C: 0.091 C: 0.078 C: 0.065 C: 0.052 C: 0.039 C: 0.026 C: 0.013 C: 0.000 </t>
  </si>
  <si>
    <t xml:space="preserve">D: 0.000 D: 0.013 D: 0.026 D: 0.039 D: 0.052 D: 0.065 D: 0.078 D: 0.091 D: 0.104 D: 0.117 D: 0.130 D: 0.143 </t>
  </si>
  <si>
    <t xml:space="preserve">A: 0.714 A: 0.649 A: 0.584 A: 0.519 A: 0.455 A: 0.390 A: 0.325 A: 0.260 A: 0.195 A: 0.130 A: 0.065 A: 0.000 </t>
  </si>
  <si>
    <t xml:space="preserve">B: 0.000 B: 0.065 B: 0.130 B: 0.195 B: 0.260 B: 0.325 B: 0.390 B: 0.455 B: 0.519 B: 0.584 B: 0.649 B: 0.714 </t>
  </si>
  <si>
    <t xml:space="preserve">C: 0.286 C: 0.260 C: 0.234 C: 0.208 C: 0.182 C: 0.156 C: 0.130 C: 0.104 C: 0.078 C: 0.052 C: 0.026 C: 0.000 </t>
  </si>
  <si>
    <t xml:space="preserve">D: 0.000 D: 0.026 D: 0.052 D: 0.078 D: 0.104 D: 0.130 D: 0.156 D: 0.182 D: 0.208 D: 0.234 D: 0.260 D: 0.286 </t>
  </si>
  <si>
    <t xml:space="preserve">A: 0.571 A: 0.519 A: 0.468 A: 0.416 A: 0.364 A: 0.312 A: 0.260 A: 0.208 A: 0.156 A: 0.104 A: 0.052 A: 0.000 </t>
  </si>
  <si>
    <t xml:space="preserve">B: 0.000 B: 0.052 B: 0.104 B: 0.156 B: 0.208 B: 0.260 B: 0.312 B: 0.364 B: 0.416 B: 0.468 B: 0.519 B: 0.571 </t>
  </si>
  <si>
    <t xml:space="preserve">C: 0.429 C: 0.390 C: 0.351 C: 0.312 C: 0.273 C: 0.234 C: 0.195 C: 0.156 C: 0.117 C: 0.078 C: 0.039 C: 0.000 </t>
  </si>
  <si>
    <t xml:space="preserve">D: 0.000 D: 0.039 D: 0.078 D: 0.117 D: 0.156 D: 0.195 D: 0.234 D: 0.273 D: 0.312 D: 0.351 D: 0.390 D: 0.429 </t>
  </si>
  <si>
    <t xml:space="preserve">A: 0.429 A: 0.390 A: 0.351 A: 0.312 A: 0.273 A: 0.234 A: 0.195 A: 0.156 A: 0.117 A: 0.078 A: 0.039 A: 0.000 </t>
  </si>
  <si>
    <t xml:space="preserve">B: 0.000 B: 0.039 B: 0.078 B: 0.117 B: 0.156 B: 0.195 B: 0.234 B: 0.273 B: 0.312 B: 0.351 B: 0.390 B: 0.429 </t>
  </si>
  <si>
    <t xml:space="preserve">C: 0.571 C: 0.519 C: 0.468 C: 0.416 C: 0.364 C: 0.312 C: 0.260 C: 0.208 C: 0.156 C: 0.104 C: 0.052 C: 0.000 </t>
  </si>
  <si>
    <t xml:space="preserve">D: 0.000 D: 0.052 D: 0.104 D: 0.156 D: 0.208 D: 0.260 D: 0.312 D: 0.364 D: 0.416 D: 0.468 D: 0.519 D: 0.571 </t>
  </si>
  <si>
    <t xml:space="preserve">A: 0.286 A: 0.260 A: 0.234 A: 0.208 A: 0.182 A: 0.156 A: 0.130 A: 0.104 A: 0.078 A: 0.052 A: 0.026 A: 0.000 </t>
  </si>
  <si>
    <t xml:space="preserve">B: 0.000 B: 0.026 B: 0.052 B: 0.078 B: 0.104 B: 0.130 B: 0.156 B: 0.182 B: 0.208 B: 0.234 B: 0.260 B: 0.286 </t>
  </si>
  <si>
    <t xml:space="preserve">C: 0.714 C: 0.649 C: 0.584 C: 0.519 C: 0.455 C: 0.390 C: 0.325 C: 0.260 C: 0.195 C: 0.130 C: 0.065 C: 0.000 </t>
  </si>
  <si>
    <t xml:space="preserve">D: 0.000 D: 0.065 D: 0.130 D: 0.195 D: 0.260 D: 0.325 D: 0.390 D: 0.455 D: 0.519 D: 0.584 D: 0.649 D: 0.714 </t>
  </si>
  <si>
    <t xml:space="preserve">A: 0.143 A: 0.130 A: 0.117 A: 0.104 A: 0.091 A: 0.078 A: 0.065 A: 0.052 A: 0.039 A: 0.026 A: 0.013 A: 0.000 </t>
  </si>
  <si>
    <t xml:space="preserve">B: 0.000 B: 0.013 B: 0.026 B: 0.039 B: 0.052 B: 0.065 B: 0.078 B: 0.091 B: 0.104 B: 0.117 B: 0.130 B: 0.143 </t>
  </si>
  <si>
    <t xml:space="preserve">C: 0.857 C: 0.779 C: 0.701 C: 0.623 C: 0.545 C: 0.468 C: 0.390 C: 0.312 C: 0.234 C: 0.156 C: 0.078 C: 0.000 </t>
  </si>
  <si>
    <t xml:space="preserve">D: 0.000 D: 0.078 D: 0.156 D: 0.234 D: 0.312 D: 0.390 D: 0.468 D: 0.545 D: 0.623 D: 0.701 D: 0.779 D: 0.857 </t>
  </si>
  <si>
    <t xml:space="preserve">A: 0.000 A: 0.000 A: 0.000 A: 0.000 A: 0.000 A: 0.000 A: 0.000 A: 0.000 A: 0.000 A: 0.000 A: 0.000 A: 0.000 </t>
  </si>
  <si>
    <t xml:space="preserve">B: 0.000 B: 0.000 B: 0.000 B: 0.000 B: 0.000 B: 0.000 B: 0.000 B: 0.000 B: 0.000 B: 0.000 B: 0.000 B: 0.000 </t>
  </si>
  <si>
    <t xml:space="preserve">C: 1.000 C: 0.909 C: 0.818 C: 0.727 C: 0.636 C: 0.545 C: 0.455 C: 0.364 C: 0.273 C: 0.182 C: 0.091 C: 0.000 </t>
  </si>
  <si>
    <t>D: 0.000 D: 0.091 D: 0.182 D: 0.273 D: 0.364 D: 0.455 D: 0.545 D: 0.636 D: 0.727 D: 0.818 D: 0.909 D: 1.000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</si>
</sst>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809]dd\ mmmm\ yyyy"/>
    <numFmt numFmtId="175" formatCode="[$-F800]dddd\,\ mmmm\ dd\,\ yyyy"/>
    <numFmt numFmtId="176" formatCode="0.0000"/>
    <numFmt numFmtId="177" formatCode="0.000"/>
  </numFmts>
  <fonts count="4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Tahoma"/>
      <family val="2"/>
    </font>
    <font>
      <b/>
      <sz val="20"/>
      <name val="Arial"/>
      <family val="2"/>
    </font>
    <font>
      <sz val="10"/>
      <color indexed="48"/>
      <name val="Arial"/>
      <family val="0"/>
    </font>
    <font>
      <b/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5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4" fillId="0" borderId="0" xfId="0" applyFont="1" applyBorder="1" applyAlignment="1">
      <alignment vertical="center"/>
    </xf>
    <xf numFmtId="175" fontId="3" fillId="0" borderId="0" xfId="0" applyNumberFormat="1" applyFont="1" applyBorder="1" applyAlignment="1">
      <alignment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0" fillId="0" borderId="19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177" fontId="0" fillId="0" borderId="0" xfId="0" applyNumberFormat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7" fontId="0" fillId="0" borderId="21" xfId="0" applyNumberForma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177" fontId="5" fillId="0" borderId="0" xfId="0" applyNumberFormat="1" applyFont="1" applyAlignment="1">
      <alignment horizontal="center"/>
    </xf>
    <xf numFmtId="0" fontId="0" fillId="0" borderId="22" xfId="0" applyBorder="1" applyAlignment="1">
      <alignment horizontal="center" vertical="center"/>
    </xf>
    <xf numFmtId="177" fontId="0" fillId="0" borderId="23" xfId="0" applyNumberFormat="1" applyFill="1" applyBorder="1" applyAlignment="1">
      <alignment horizontal="center" vertical="center"/>
    </xf>
    <xf numFmtId="177" fontId="0" fillId="0" borderId="22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77" fontId="0" fillId="0" borderId="25" xfId="0" applyNumberFormat="1" applyFill="1" applyBorder="1" applyAlignment="1">
      <alignment horizontal="center" vertical="center"/>
    </xf>
    <xf numFmtId="177" fontId="9" fillId="0" borderId="0" xfId="0" applyNumberFormat="1" applyFont="1" applyAlignment="1">
      <alignment horizontal="center"/>
    </xf>
    <xf numFmtId="0" fontId="9" fillId="0" borderId="26" xfId="0" applyFont="1" applyBorder="1" applyAlignment="1">
      <alignment horizontal="center"/>
    </xf>
    <xf numFmtId="0" fontId="0" fillId="33" borderId="20" xfId="0" applyFill="1" applyBorder="1" applyAlignment="1">
      <alignment horizontal="center" vertical="center"/>
    </xf>
    <xf numFmtId="177" fontId="0" fillId="33" borderId="21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77" fontId="0" fillId="33" borderId="15" xfId="0" applyNumberFormat="1" applyFill="1" applyBorder="1" applyAlignment="1">
      <alignment horizontal="center" vertical="center"/>
    </xf>
    <xf numFmtId="0" fontId="0" fillId="21" borderId="20" xfId="0" applyFill="1" applyBorder="1" applyAlignment="1">
      <alignment horizontal="center" vertical="center"/>
    </xf>
    <xf numFmtId="177" fontId="0" fillId="21" borderId="23" xfId="0" applyNumberFormat="1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177" fontId="0" fillId="21" borderId="22" xfId="0" applyNumberFormat="1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177" fontId="0" fillId="24" borderId="21" xfId="0" applyNumberFormat="1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177" fontId="0" fillId="24" borderId="15" xfId="0" applyNumberFormat="1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177" fontId="0" fillId="24" borderId="25" xfId="0" applyNumberFormat="1" applyFill="1" applyBorder="1" applyAlignment="1">
      <alignment horizontal="center" vertical="center"/>
    </xf>
    <xf numFmtId="0" fontId="0" fillId="22" borderId="20" xfId="0" applyFill="1" applyBorder="1" applyAlignment="1">
      <alignment horizontal="center" vertical="center"/>
    </xf>
    <xf numFmtId="177" fontId="0" fillId="22" borderId="23" xfId="0" applyNumberFormat="1" applyFill="1" applyBorder="1" applyAlignment="1">
      <alignment horizontal="center" vertical="center"/>
    </xf>
    <xf numFmtId="0" fontId="0" fillId="22" borderId="12" xfId="0" applyFill="1" applyBorder="1" applyAlignment="1">
      <alignment horizontal="center" vertical="center"/>
    </xf>
    <xf numFmtId="177" fontId="0" fillId="22" borderId="22" xfId="0" applyNumberFormat="1" applyFill="1" applyBorder="1" applyAlignment="1">
      <alignment horizontal="center" vertical="center"/>
    </xf>
    <xf numFmtId="0" fontId="0" fillId="22" borderId="24" xfId="0" applyFill="1" applyBorder="1" applyAlignment="1">
      <alignment horizontal="center" vertical="center"/>
    </xf>
    <xf numFmtId="177" fontId="0" fillId="22" borderId="27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20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5" fontId="3" fillId="0" borderId="0" xfId="0" applyNumberFormat="1" applyFont="1" applyBorder="1" applyAlignment="1">
      <alignment horizontal="left"/>
    </xf>
    <xf numFmtId="175" fontId="3" fillId="0" borderId="15" xfId="0" applyNumberFormat="1" applyFont="1" applyBorder="1" applyAlignment="1">
      <alignment horizontal="left"/>
    </xf>
    <xf numFmtId="0" fontId="4" fillId="0" borderId="28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21" borderId="29" xfId="0" applyFont="1" applyFill="1" applyBorder="1" applyAlignment="1">
      <alignment horizontal="center" vertical="center"/>
    </xf>
    <xf numFmtId="0" fontId="1" fillId="21" borderId="30" xfId="0" applyFont="1" applyFill="1" applyBorder="1" applyAlignment="1">
      <alignment horizontal="center" vertical="center"/>
    </xf>
    <xf numFmtId="0" fontId="1" fillId="21" borderId="31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" fillId="24" borderId="29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31" xfId="0" applyFont="1" applyFill="1" applyBorder="1" applyAlignment="1">
      <alignment horizontal="center" vertical="center"/>
    </xf>
    <xf numFmtId="0" fontId="1" fillId="22" borderId="30" xfId="0" applyFont="1" applyFill="1" applyBorder="1" applyAlignment="1">
      <alignment horizontal="center" vertical="center"/>
    </xf>
    <xf numFmtId="0" fontId="1" fillId="22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65"/>
  <sheetViews>
    <sheetView tabSelected="1" workbookViewId="0" topLeftCell="A1">
      <selection activeCell="G7" sqref="G7"/>
    </sheetView>
  </sheetViews>
  <sheetFormatPr defaultColWidth="9.140625" defaultRowHeight="12.75"/>
  <cols>
    <col min="1" max="1" width="2.8515625" style="1" customWidth="1"/>
    <col min="2" max="2" width="4.28125" style="2" customWidth="1"/>
    <col min="3" max="26" width="10.8515625" style="1" customWidth="1"/>
    <col min="27" max="27" width="2.7109375" style="1" customWidth="1"/>
    <col min="28" max="16384" width="9.140625" style="1" customWidth="1"/>
  </cols>
  <sheetData>
    <row r="1" ht="12">
      <c r="H1" s="11" t="s">
        <v>37</v>
      </c>
    </row>
    <row r="2" spans="3:14" ht="12" customHeight="1">
      <c r="C2" s="83" t="s">
        <v>11</v>
      </c>
      <c r="D2" s="84"/>
      <c r="E2" s="89" t="s">
        <v>47</v>
      </c>
      <c r="F2" s="90"/>
      <c r="G2" s="30"/>
      <c r="I2" s="9" t="s">
        <v>35</v>
      </c>
      <c r="J2" s="115">
        <v>12</v>
      </c>
      <c r="K2" s="116" t="s">
        <v>34</v>
      </c>
      <c r="L2" s="115">
        <v>8</v>
      </c>
      <c r="M2" s="1" t="s">
        <v>36</v>
      </c>
      <c r="N2" s="10">
        <f>J2*L2</f>
        <v>96</v>
      </c>
    </row>
    <row r="3" spans="2:21" ht="12.75" customHeight="1">
      <c r="B3" s="1"/>
      <c r="C3" s="85"/>
      <c r="D3" s="86"/>
      <c r="E3" s="91"/>
      <c r="F3" s="92"/>
      <c r="G3" s="30"/>
      <c r="H3" s="45" t="s">
        <v>17</v>
      </c>
      <c r="P3" s="15"/>
      <c r="Q3" s="15"/>
      <c r="R3" s="19"/>
      <c r="S3" s="15"/>
      <c r="T3" s="15"/>
      <c r="U3" s="15"/>
    </row>
    <row r="4" spans="2:21" ht="12.75">
      <c r="B4" s="1"/>
      <c r="C4" s="7"/>
      <c r="D4" s="13" t="s">
        <v>8</v>
      </c>
      <c r="E4" s="87" t="s">
        <v>43</v>
      </c>
      <c r="F4" s="88"/>
      <c r="G4" s="31"/>
      <c r="H4" s="25"/>
      <c r="I4" s="78" t="s">
        <v>18</v>
      </c>
      <c r="J4" s="78"/>
      <c r="K4" s="26" t="s">
        <v>22</v>
      </c>
      <c r="L4" s="27" t="s">
        <v>33</v>
      </c>
      <c r="M4" s="26" t="s">
        <v>32</v>
      </c>
      <c r="N4" s="57" t="s">
        <v>31</v>
      </c>
      <c r="P4" s="15"/>
      <c r="Q4" s="15"/>
      <c r="R4" s="15"/>
      <c r="S4" s="15"/>
      <c r="T4" s="15"/>
      <c r="U4" s="15"/>
    </row>
    <row r="5" spans="2:21" ht="12.75">
      <c r="B5" s="1"/>
      <c r="C5" s="7"/>
      <c r="D5" s="13" t="s">
        <v>16</v>
      </c>
      <c r="E5" s="87" t="s">
        <v>39</v>
      </c>
      <c r="F5" s="88"/>
      <c r="G5" s="31"/>
      <c r="H5" s="24" t="s">
        <v>19</v>
      </c>
      <c r="I5" s="82" t="s">
        <v>45</v>
      </c>
      <c r="J5" s="82"/>
      <c r="K5" s="50">
        <v>0.3</v>
      </c>
      <c r="L5" s="50">
        <v>0</v>
      </c>
      <c r="M5" s="50">
        <v>0.11</v>
      </c>
      <c r="N5" s="56">
        <f>(M5-L5)/(J2-1)</f>
        <v>0.01</v>
      </c>
      <c r="P5" s="15"/>
      <c r="Q5" s="15"/>
      <c r="R5" s="15"/>
      <c r="S5" s="15"/>
      <c r="T5" s="15"/>
      <c r="U5" s="15"/>
    </row>
    <row r="6" spans="2:21" ht="12">
      <c r="B6" s="1"/>
      <c r="C6" s="7"/>
      <c r="D6" s="13" t="s">
        <v>9</v>
      </c>
      <c r="E6" s="93" t="s">
        <v>48</v>
      </c>
      <c r="F6" s="94"/>
      <c r="G6" s="6"/>
      <c r="H6" s="24" t="s">
        <v>20</v>
      </c>
      <c r="I6" s="81" t="s">
        <v>46</v>
      </c>
      <c r="J6" s="81"/>
      <c r="K6" s="50">
        <v>7</v>
      </c>
      <c r="L6" s="50">
        <v>0.6</v>
      </c>
      <c r="M6" s="50">
        <v>1.3</v>
      </c>
      <c r="N6" s="56">
        <f>(M6-L6)/(L2-1)</f>
        <v>0.1</v>
      </c>
      <c r="P6" s="15"/>
      <c r="Q6" s="15"/>
      <c r="R6" s="15"/>
      <c r="S6" s="15"/>
      <c r="T6" s="15"/>
      <c r="U6" s="15"/>
    </row>
    <row r="7" spans="2:21" ht="12" customHeight="1">
      <c r="B7" s="1"/>
      <c r="C7" s="7"/>
      <c r="D7" s="13" t="s">
        <v>10</v>
      </c>
      <c r="E7" s="93"/>
      <c r="F7" s="94"/>
      <c r="G7" s="6"/>
      <c r="H7" s="22"/>
      <c r="I7" s="23"/>
      <c r="J7" s="23"/>
      <c r="K7" s="23"/>
      <c r="L7" s="32"/>
      <c r="M7" s="32"/>
      <c r="N7" s="16"/>
      <c r="P7" s="15"/>
      <c r="Q7" s="15"/>
      <c r="R7" s="15"/>
      <c r="S7" s="15"/>
      <c r="T7" s="15"/>
      <c r="U7" s="15"/>
    </row>
    <row r="8" spans="2:21" ht="12">
      <c r="B8" s="1"/>
      <c r="C8" s="7"/>
      <c r="D8" s="13" t="s">
        <v>13</v>
      </c>
      <c r="E8" s="93" t="s">
        <v>50</v>
      </c>
      <c r="F8" s="94"/>
      <c r="G8" s="6"/>
      <c r="H8" s="39" t="s">
        <v>21</v>
      </c>
      <c r="I8" s="12"/>
      <c r="J8" s="12"/>
      <c r="K8" s="12"/>
      <c r="L8" s="12"/>
      <c r="M8" s="12"/>
      <c r="N8" s="16"/>
      <c r="P8" s="15"/>
      <c r="Q8" s="15"/>
      <c r="R8" s="15"/>
      <c r="S8" s="15"/>
      <c r="T8" s="15"/>
      <c r="U8" s="15"/>
    </row>
    <row r="9" spans="2:21" ht="12">
      <c r="B9" s="1"/>
      <c r="C9" s="7"/>
      <c r="D9" s="13" t="s">
        <v>14</v>
      </c>
      <c r="E9" s="93" t="s">
        <v>51</v>
      </c>
      <c r="F9" s="94"/>
      <c r="G9" s="6"/>
      <c r="H9" s="25"/>
      <c r="I9" s="78" t="s">
        <v>18</v>
      </c>
      <c r="J9" s="78"/>
      <c r="K9" s="26" t="s">
        <v>22</v>
      </c>
      <c r="L9" s="28" t="s">
        <v>25</v>
      </c>
      <c r="M9" s="40"/>
      <c r="N9" s="16"/>
      <c r="P9" s="15"/>
      <c r="Q9" s="15"/>
      <c r="R9" s="15"/>
      <c r="S9" s="15"/>
      <c r="T9" s="15"/>
      <c r="U9" s="15"/>
    </row>
    <row r="10" spans="2:21" ht="12">
      <c r="B10" s="1"/>
      <c r="C10" s="8"/>
      <c r="D10" s="14" t="s">
        <v>12</v>
      </c>
      <c r="E10" s="101" t="s">
        <v>15</v>
      </c>
      <c r="F10" s="102"/>
      <c r="G10" s="6"/>
      <c r="H10" s="29" t="s">
        <v>28</v>
      </c>
      <c r="I10" s="79" t="s">
        <v>44</v>
      </c>
      <c r="J10" s="79"/>
      <c r="K10" s="50">
        <v>1</v>
      </c>
      <c r="L10" s="50">
        <v>0.1</v>
      </c>
      <c r="M10" s="32"/>
      <c r="N10" s="16"/>
      <c r="P10" s="15"/>
      <c r="Q10" s="15"/>
      <c r="R10" s="15"/>
      <c r="S10" s="15"/>
      <c r="T10" s="15"/>
      <c r="U10" s="15"/>
    </row>
    <row r="11" spans="2:21" ht="12">
      <c r="B11" s="1"/>
      <c r="H11" s="29" t="s">
        <v>29</v>
      </c>
      <c r="I11" s="80" t="s">
        <v>42</v>
      </c>
      <c r="J11" s="80"/>
      <c r="K11" s="50">
        <v>1</v>
      </c>
      <c r="L11" s="50">
        <v>0.08</v>
      </c>
      <c r="M11" s="32"/>
      <c r="N11" s="16"/>
      <c r="P11" s="15"/>
      <c r="Q11" s="15"/>
      <c r="R11" s="15"/>
      <c r="S11" s="15"/>
      <c r="T11" s="15"/>
      <c r="U11" s="15"/>
    </row>
    <row r="12" spans="3:21" ht="12">
      <c r="C12" s="11" t="s">
        <v>23</v>
      </c>
      <c r="H12" s="29" t="s">
        <v>30</v>
      </c>
      <c r="I12" s="80" t="s">
        <v>49</v>
      </c>
      <c r="J12" s="80"/>
      <c r="K12" s="50">
        <v>1</v>
      </c>
      <c r="L12" s="50">
        <v>0</v>
      </c>
      <c r="M12" s="32"/>
      <c r="N12" s="16"/>
      <c r="P12" s="15"/>
      <c r="Q12" s="15"/>
      <c r="R12" s="15"/>
      <c r="S12" s="15"/>
      <c r="T12" s="15"/>
      <c r="U12" s="15"/>
    </row>
    <row r="13" spans="5:21" ht="12">
      <c r="E13" s="9" t="s">
        <v>27</v>
      </c>
      <c r="F13" s="33">
        <v>10</v>
      </c>
      <c r="G13" s="3"/>
      <c r="H13" s="15" t="s">
        <v>40</v>
      </c>
      <c r="I13" s="15"/>
      <c r="J13" s="15"/>
      <c r="K13" s="15" t="s">
        <v>41</v>
      </c>
      <c r="L13" s="32"/>
      <c r="M13" s="15"/>
      <c r="N13" s="15"/>
      <c r="O13" s="15"/>
      <c r="P13" s="15"/>
      <c r="Q13" s="15"/>
      <c r="R13" s="15"/>
      <c r="S13" s="15"/>
      <c r="T13" s="15"/>
      <c r="U13" s="15"/>
    </row>
    <row r="14" spans="6:21" ht="6.75" customHeight="1" thickBot="1"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3:21" ht="12">
      <c r="C15" s="95" t="s">
        <v>0</v>
      </c>
      <c r="D15" s="96"/>
      <c r="E15" s="97"/>
      <c r="F15" s="98" t="s">
        <v>1</v>
      </c>
      <c r="G15" s="99"/>
      <c r="H15" s="100"/>
      <c r="I15" s="103" t="s">
        <v>2</v>
      </c>
      <c r="J15" s="104"/>
      <c r="K15" s="105"/>
      <c r="L15" s="106" t="s">
        <v>3</v>
      </c>
      <c r="M15" s="106"/>
      <c r="N15" s="107"/>
      <c r="O15" s="15"/>
      <c r="P15" s="15"/>
      <c r="Q15" s="15"/>
      <c r="R15" s="15"/>
      <c r="S15" s="15"/>
      <c r="T15" s="15"/>
      <c r="U15" s="15"/>
    </row>
    <row r="16" spans="2:14" s="18" customFormat="1" ht="12">
      <c r="B16" s="17"/>
      <c r="C16" s="34" t="s">
        <v>18</v>
      </c>
      <c r="D16" s="35" t="s">
        <v>24</v>
      </c>
      <c r="E16" s="36" t="s">
        <v>25</v>
      </c>
      <c r="F16" s="34" t="s">
        <v>18</v>
      </c>
      <c r="G16" s="35" t="s">
        <v>24</v>
      </c>
      <c r="H16" s="36" t="s">
        <v>25</v>
      </c>
      <c r="I16" s="34" t="s">
        <v>18</v>
      </c>
      <c r="J16" s="35" t="s">
        <v>24</v>
      </c>
      <c r="K16" s="36" t="s">
        <v>25</v>
      </c>
      <c r="L16" s="34" t="s">
        <v>18</v>
      </c>
      <c r="M16" s="35" t="s">
        <v>24</v>
      </c>
      <c r="N16" s="36" t="s">
        <v>25</v>
      </c>
    </row>
    <row r="17" spans="3:21" ht="12">
      <c r="C17" s="37" t="str">
        <f>$I$5</f>
        <v>glucose</v>
      </c>
      <c r="D17" s="41">
        <f>IF($K$5="","",($L$5/$K$5)*$F$13)</f>
        <v>0</v>
      </c>
      <c r="E17" s="43">
        <f>$L$5</f>
        <v>0</v>
      </c>
      <c r="F17" s="37" t="str">
        <f>$I$5</f>
        <v>glucose</v>
      </c>
      <c r="G17" s="41">
        <f>IF($K$5="","",($M$5/$K$5)*$F$13)</f>
        <v>3.666666666666667</v>
      </c>
      <c r="H17" s="43">
        <f>$M$5</f>
        <v>0.11</v>
      </c>
      <c r="I17" s="37" t="str">
        <f>$I$5</f>
        <v>glucose</v>
      </c>
      <c r="J17" s="41">
        <f>IF($K$5="","",($L$5/$K$5)*$F$13)</f>
        <v>0</v>
      </c>
      <c r="K17" s="43">
        <f>$L$5</f>
        <v>0</v>
      </c>
      <c r="L17" s="37" t="str">
        <f>$I$5</f>
        <v>glucose</v>
      </c>
      <c r="M17" s="41">
        <f>IF($K$5="","",($M$5/$K$5)*$F$13)</f>
        <v>3.666666666666667</v>
      </c>
      <c r="N17" s="43">
        <f>$M$5</f>
        <v>0.11</v>
      </c>
      <c r="O17" s="15"/>
      <c r="P17" s="15"/>
      <c r="Q17" s="15"/>
      <c r="R17" s="15"/>
      <c r="S17" s="15"/>
      <c r="T17" s="15"/>
      <c r="U17" s="15"/>
    </row>
    <row r="18" spans="3:21" ht="12">
      <c r="C18" s="37" t="str">
        <f>$I$6</f>
        <v>NaFornate</v>
      </c>
      <c r="D18" s="41">
        <f>IF($K$6="","",($L$6/$K$6)*$F$13)</f>
        <v>0.8571428571428572</v>
      </c>
      <c r="E18" s="43">
        <f>$L$6</f>
        <v>0.6</v>
      </c>
      <c r="F18" s="37" t="str">
        <f>$I$6</f>
        <v>NaFornate</v>
      </c>
      <c r="G18" s="41">
        <f>IF($K$6="","",($L$6/$K$6)*$F$13)</f>
        <v>0.8571428571428572</v>
      </c>
      <c r="H18" s="43">
        <f>$L$6</f>
        <v>0.6</v>
      </c>
      <c r="I18" s="37" t="str">
        <f>$I$6</f>
        <v>NaFornate</v>
      </c>
      <c r="J18" s="41">
        <f>IF($K$6="","",($M$6/$K$6)*$F$13)</f>
        <v>1.8571428571428572</v>
      </c>
      <c r="K18" s="43">
        <f>$M$6</f>
        <v>1.3</v>
      </c>
      <c r="L18" s="37" t="str">
        <f>$I$6</f>
        <v>NaFornate</v>
      </c>
      <c r="M18" s="41">
        <f>IF($K$6="","",($M$6/$K$6)*$F$13)</f>
        <v>1.8571428571428572</v>
      </c>
      <c r="N18" s="43">
        <f>$M$6</f>
        <v>1.3</v>
      </c>
      <c r="O18" s="15"/>
      <c r="P18" s="15"/>
      <c r="Q18" s="15"/>
      <c r="R18" s="15"/>
      <c r="S18" s="15"/>
      <c r="T18" s="15"/>
      <c r="U18" s="15"/>
    </row>
    <row r="19" spans="3:14" ht="12">
      <c r="C19" s="37" t="str">
        <f>IF($I$10="","",$I$10)</f>
        <v>Tris</v>
      </c>
      <c r="D19" s="41">
        <f>IF($K$10="","",($L$10/$K$10)*$F$13)</f>
        <v>1</v>
      </c>
      <c r="E19" s="43">
        <f>IF(D19="","",$L$10)</f>
        <v>0.1</v>
      </c>
      <c r="F19" s="37" t="str">
        <f>IF($I$10="","",$I$10)</f>
        <v>Tris</v>
      </c>
      <c r="G19" s="41">
        <f>IF($K$10="","",($L$10/$K$10)*$F$13)</f>
        <v>1</v>
      </c>
      <c r="H19" s="43">
        <f>IF(G19="","",$L$10)</f>
        <v>0.1</v>
      </c>
      <c r="I19" s="37" t="str">
        <f>IF($I$10="","",$I$10)</f>
        <v>Tris</v>
      </c>
      <c r="J19" s="41">
        <f>IF($K$10="","",($L$10/$K$10)*$F$13)</f>
        <v>1</v>
      </c>
      <c r="K19" s="43">
        <f>IF(J19="","",$L$10)</f>
        <v>0.1</v>
      </c>
      <c r="L19" s="37" t="str">
        <f>IF($I$10="","",$I$10)</f>
        <v>Tris</v>
      </c>
      <c r="M19" s="41">
        <f>IF($K$10="","",($L$10/$K$10)*$F$13)</f>
        <v>1</v>
      </c>
      <c r="N19" s="43">
        <f>IF(M19="","",$L$10)</f>
        <v>0.1</v>
      </c>
    </row>
    <row r="20" spans="3:14" ht="12">
      <c r="C20" s="37" t="str">
        <f>IF($I$11="","",$I$11)</f>
        <v>PEG550MME</v>
      </c>
      <c r="D20" s="41">
        <f>IF($K$11="","",($L$11/$K$11)*$F$13)</f>
        <v>0.8</v>
      </c>
      <c r="E20" s="43">
        <f>IF(D20="","",$L$11)</f>
        <v>0.08</v>
      </c>
      <c r="F20" s="37" t="str">
        <f>IF($I$11="","",$I$11)</f>
        <v>PEG550MME</v>
      </c>
      <c r="G20" s="41">
        <f>IF($K$11="","",($L$11/$K$11)*$F$13)</f>
        <v>0.8</v>
      </c>
      <c r="H20" s="43">
        <f>IF(G20="","",$L$11)</f>
        <v>0.08</v>
      </c>
      <c r="I20" s="37" t="str">
        <f>IF($I$11="","",$I$11)</f>
        <v>PEG550MME</v>
      </c>
      <c r="J20" s="41">
        <f>IF($K$11="","",($L$11/$K$11)*$F$13)</f>
        <v>0.8</v>
      </c>
      <c r="K20" s="43">
        <f>IF(J20="","",$L$11)</f>
        <v>0.08</v>
      </c>
      <c r="L20" s="37" t="str">
        <f>IF($I$11="","",$I$11)</f>
        <v>PEG550MME</v>
      </c>
      <c r="M20" s="41">
        <f>IF($K$11="","",($L$11/$K$11)*$F$13)</f>
        <v>0.8</v>
      </c>
      <c r="N20" s="43">
        <f>IF(M20="","",$L$11)</f>
        <v>0.08</v>
      </c>
    </row>
    <row r="21" spans="3:14" ht="12">
      <c r="C21" s="37" t="str">
        <f>IF($I$12="","",$I$12)</f>
        <v>none</v>
      </c>
      <c r="D21" s="41">
        <f>IF($K$12="","",($L$12/$K$12)*$F$13)</f>
        <v>0</v>
      </c>
      <c r="E21" s="43">
        <f>IF(D21="","",$L$12)</f>
        <v>0</v>
      </c>
      <c r="F21" s="37" t="str">
        <f>IF($I$12="","",$I$12)</f>
        <v>none</v>
      </c>
      <c r="G21" s="41">
        <f>IF($K$12="","",($L$12/$K$12)*$F$13)</f>
        <v>0</v>
      </c>
      <c r="H21" s="43">
        <f>IF(G21="","",$L$12)</f>
        <v>0</v>
      </c>
      <c r="I21" s="37" t="str">
        <f>IF($I$12="","",$I$12)</f>
        <v>none</v>
      </c>
      <c r="J21" s="41">
        <f>IF($K$12="","",($L$12/$K$12)*$F$13)</f>
        <v>0</v>
      </c>
      <c r="K21" s="43">
        <f>IF(J21="","",$L$12)</f>
        <v>0</v>
      </c>
      <c r="L21" s="37" t="str">
        <f>IF($I$12="","",$I$12)</f>
        <v>none</v>
      </c>
      <c r="M21" s="41">
        <f>IF($K$12="","",($L$12/$K$12)*$F$13)</f>
        <v>0</v>
      </c>
      <c r="N21" s="43">
        <f>IF(M21="","",$L$12)</f>
        <v>0</v>
      </c>
    </row>
    <row r="22" spans="3:14" ht="12.75" thickBot="1">
      <c r="C22" s="38" t="s">
        <v>26</v>
      </c>
      <c r="D22" s="42">
        <f>$F$13-(SUM(D17:D21))</f>
        <v>7.3428571428571425</v>
      </c>
      <c r="E22" s="44"/>
      <c r="F22" s="38" t="s">
        <v>26</v>
      </c>
      <c r="G22" s="42">
        <f>$F$13-(SUM(G17:G21))</f>
        <v>3.6761904761904765</v>
      </c>
      <c r="H22" s="44"/>
      <c r="I22" s="38" t="s">
        <v>26</v>
      </c>
      <c r="J22" s="42">
        <f>$F$13-(SUM(J17:J21))</f>
        <v>6.3428571428571425</v>
      </c>
      <c r="K22" s="44"/>
      <c r="L22" s="38" t="s">
        <v>26</v>
      </c>
      <c r="M22" s="42">
        <f>$F$13-(SUM(M17:M21))</f>
        <v>2.6761904761904765</v>
      </c>
      <c r="N22" s="44"/>
    </row>
    <row r="23" spans="4:14" ht="12.75" thickBot="1">
      <c r="D23" s="46"/>
      <c r="E23" s="12"/>
      <c r="F23" s="12"/>
      <c r="G23" s="46"/>
      <c r="H23" s="12"/>
      <c r="I23" s="12"/>
      <c r="J23" s="46"/>
      <c r="K23" s="12"/>
      <c r="L23" s="12"/>
      <c r="M23" s="46"/>
      <c r="N23" s="12"/>
    </row>
    <row r="24" spans="2:34" s="3" customFormat="1" ht="18" customHeight="1" thickTop="1">
      <c r="B24" s="4"/>
      <c r="C24" s="111">
        <v>1</v>
      </c>
      <c r="D24" s="112"/>
      <c r="E24" s="111">
        <v>2</v>
      </c>
      <c r="F24" s="112"/>
      <c r="G24" s="111">
        <v>3</v>
      </c>
      <c r="H24" s="112"/>
      <c r="I24" s="111">
        <v>4</v>
      </c>
      <c r="J24" s="112"/>
      <c r="K24" s="111">
        <v>5</v>
      </c>
      <c r="L24" s="112"/>
      <c r="M24" s="111">
        <v>6</v>
      </c>
      <c r="N24" s="112"/>
      <c r="O24" s="111">
        <v>7</v>
      </c>
      <c r="P24" s="112"/>
      <c r="Q24" s="111">
        <v>8</v>
      </c>
      <c r="R24" s="112"/>
      <c r="S24" s="111">
        <v>9</v>
      </c>
      <c r="T24" s="112"/>
      <c r="U24" s="111">
        <v>10</v>
      </c>
      <c r="V24" s="112"/>
      <c r="W24" s="111">
        <v>11</v>
      </c>
      <c r="X24" s="112"/>
      <c r="Y24" s="111">
        <v>12</v>
      </c>
      <c r="Z24" s="114"/>
      <c r="AA24" s="2"/>
      <c r="AB24" s="2"/>
      <c r="AC24" s="2"/>
      <c r="AD24" s="2"/>
      <c r="AE24" s="2"/>
      <c r="AF24" s="2"/>
      <c r="AG24" s="2"/>
      <c r="AH24" s="2"/>
    </row>
    <row r="25" spans="2:26" ht="18" customHeight="1">
      <c r="B25" s="5"/>
      <c r="C25" s="21" t="s">
        <v>18</v>
      </c>
      <c r="D25" s="20" t="s">
        <v>38</v>
      </c>
      <c r="E25" s="21" t="s">
        <v>18</v>
      </c>
      <c r="F25" s="20" t="s">
        <v>38</v>
      </c>
      <c r="G25" s="21" t="s">
        <v>18</v>
      </c>
      <c r="H25" s="20" t="s">
        <v>38</v>
      </c>
      <c r="I25" s="21" t="s">
        <v>18</v>
      </c>
      <c r="J25" s="20" t="s">
        <v>38</v>
      </c>
      <c r="K25" s="21" t="s">
        <v>18</v>
      </c>
      <c r="L25" s="20" t="s">
        <v>38</v>
      </c>
      <c r="M25" s="21" t="s">
        <v>18</v>
      </c>
      <c r="N25" s="20" t="s">
        <v>38</v>
      </c>
      <c r="O25" s="21" t="s">
        <v>18</v>
      </c>
      <c r="P25" s="20" t="s">
        <v>38</v>
      </c>
      <c r="Q25" s="21" t="s">
        <v>18</v>
      </c>
      <c r="R25" s="20" t="s">
        <v>38</v>
      </c>
      <c r="S25" s="21" t="s">
        <v>18</v>
      </c>
      <c r="T25" s="20" t="s">
        <v>38</v>
      </c>
      <c r="U25" s="21" t="s">
        <v>18</v>
      </c>
      <c r="V25" s="20" t="s">
        <v>38</v>
      </c>
      <c r="W25" s="21" t="s">
        <v>18</v>
      </c>
      <c r="X25" s="20" t="s">
        <v>38</v>
      </c>
      <c r="Y25" s="21" t="s">
        <v>18</v>
      </c>
      <c r="Z25" s="51" t="s">
        <v>38</v>
      </c>
    </row>
    <row r="26" spans="2:26" ht="18" customHeight="1">
      <c r="B26" s="108" t="s">
        <v>0</v>
      </c>
      <c r="C26" s="58" t="str">
        <f>$C$17</f>
        <v>glucose</v>
      </c>
      <c r="D26" s="59">
        <f>$E$17</f>
        <v>0</v>
      </c>
      <c r="E26" s="47" t="str">
        <f aca="true" t="shared" si="0" ref="E26:E65">C26</f>
        <v>glucose</v>
      </c>
      <c r="F26" s="48">
        <f>D26+$N$5</f>
        <v>0.01</v>
      </c>
      <c r="G26" s="47" t="str">
        <f aca="true" t="shared" si="1" ref="G26:G65">E26</f>
        <v>glucose</v>
      </c>
      <c r="H26" s="48">
        <f>F26+$N$5</f>
        <v>0.02</v>
      </c>
      <c r="I26" s="47" t="str">
        <f aca="true" t="shared" si="2" ref="I26:I65">G26</f>
        <v>glucose</v>
      </c>
      <c r="J26" s="48">
        <f>H26+$N$5</f>
        <v>0.03</v>
      </c>
      <c r="K26" s="47" t="str">
        <f aca="true" t="shared" si="3" ref="K26:K65">I26</f>
        <v>glucose</v>
      </c>
      <c r="L26" s="48">
        <f>J26+$N$5</f>
        <v>0.04</v>
      </c>
      <c r="M26" s="47" t="str">
        <f aca="true" t="shared" si="4" ref="M26:M65">K26</f>
        <v>glucose</v>
      </c>
      <c r="N26" s="48">
        <f>L26+$N$5</f>
        <v>0.05</v>
      </c>
      <c r="O26" s="47" t="str">
        <f aca="true" t="shared" si="5" ref="O26:O65">M26</f>
        <v>glucose</v>
      </c>
      <c r="P26" s="48">
        <f>N26+$N$5</f>
        <v>0.060000000000000005</v>
      </c>
      <c r="Q26" s="47" t="str">
        <f aca="true" t="shared" si="6" ref="Q26:Q65">O26</f>
        <v>glucose</v>
      </c>
      <c r="R26" s="48">
        <f>P26+$N$5</f>
        <v>0.07</v>
      </c>
      <c r="S26" s="47" t="str">
        <f aca="true" t="shared" si="7" ref="S26:S65">Q26</f>
        <v>glucose</v>
      </c>
      <c r="T26" s="48">
        <f>R26+$N$5</f>
        <v>0.08</v>
      </c>
      <c r="U26" s="47" t="str">
        <f aca="true" t="shared" si="8" ref="U26:U65">S26</f>
        <v>glucose</v>
      </c>
      <c r="V26" s="48">
        <f>T26+$N$5</f>
        <v>0.09</v>
      </c>
      <c r="W26" s="47" t="str">
        <f aca="true" t="shared" si="9" ref="W26:W65">U26</f>
        <v>glucose</v>
      </c>
      <c r="X26" s="48">
        <f>V26+$N$5</f>
        <v>0.09999999999999999</v>
      </c>
      <c r="Y26" s="62" t="str">
        <f aca="true" t="shared" si="10" ref="Y26:Y65">W26</f>
        <v>glucose</v>
      </c>
      <c r="Z26" s="63">
        <f>X26+$N$5</f>
        <v>0.10999999999999999</v>
      </c>
    </row>
    <row r="27" spans="2:26" ht="18" customHeight="1">
      <c r="B27" s="109"/>
      <c r="C27" s="60" t="str">
        <f>$C$18</f>
        <v>NaFornate</v>
      </c>
      <c r="D27" s="61">
        <f>$E$18</f>
        <v>0.6</v>
      </c>
      <c r="E27" s="37" t="str">
        <f t="shared" si="0"/>
        <v>NaFornate</v>
      </c>
      <c r="F27" s="49">
        <f>D27</f>
        <v>0.6</v>
      </c>
      <c r="G27" s="37" t="str">
        <f t="shared" si="1"/>
        <v>NaFornate</v>
      </c>
      <c r="H27" s="49">
        <f>F27</f>
        <v>0.6</v>
      </c>
      <c r="I27" s="37" t="str">
        <f t="shared" si="2"/>
        <v>NaFornate</v>
      </c>
      <c r="J27" s="49">
        <f>H27</f>
        <v>0.6</v>
      </c>
      <c r="K27" s="37" t="str">
        <f t="shared" si="3"/>
        <v>NaFornate</v>
      </c>
      <c r="L27" s="49">
        <f>J27</f>
        <v>0.6</v>
      </c>
      <c r="M27" s="37" t="str">
        <f t="shared" si="4"/>
        <v>NaFornate</v>
      </c>
      <c r="N27" s="49">
        <f>L27</f>
        <v>0.6</v>
      </c>
      <c r="O27" s="37" t="str">
        <f t="shared" si="5"/>
        <v>NaFornate</v>
      </c>
      <c r="P27" s="49">
        <f>N27</f>
        <v>0.6</v>
      </c>
      <c r="Q27" s="37" t="str">
        <f t="shared" si="6"/>
        <v>NaFornate</v>
      </c>
      <c r="R27" s="49">
        <f>P27</f>
        <v>0.6</v>
      </c>
      <c r="S27" s="37" t="str">
        <f t="shared" si="7"/>
        <v>NaFornate</v>
      </c>
      <c r="T27" s="49">
        <f>R27</f>
        <v>0.6</v>
      </c>
      <c r="U27" s="37" t="str">
        <f t="shared" si="8"/>
        <v>NaFornate</v>
      </c>
      <c r="V27" s="49">
        <f>T27</f>
        <v>0.6</v>
      </c>
      <c r="W27" s="37" t="str">
        <f t="shared" si="9"/>
        <v>NaFornate</v>
      </c>
      <c r="X27" s="49">
        <f>V27</f>
        <v>0.6</v>
      </c>
      <c r="Y27" s="64" t="str">
        <f t="shared" si="10"/>
        <v>NaFornate</v>
      </c>
      <c r="Z27" s="65">
        <f>X27</f>
        <v>0.6</v>
      </c>
    </row>
    <row r="28" spans="2:26" ht="18" customHeight="1">
      <c r="B28" s="109"/>
      <c r="C28" s="60" t="str">
        <f>$C$19</f>
        <v>Tris</v>
      </c>
      <c r="D28" s="61">
        <f>$E$19</f>
        <v>0.1</v>
      </c>
      <c r="E28" s="37" t="str">
        <f t="shared" si="0"/>
        <v>Tris</v>
      </c>
      <c r="F28" s="49">
        <f>D28</f>
        <v>0.1</v>
      </c>
      <c r="G28" s="37" t="str">
        <f t="shared" si="1"/>
        <v>Tris</v>
      </c>
      <c r="H28" s="49">
        <f>F28</f>
        <v>0.1</v>
      </c>
      <c r="I28" s="37" t="str">
        <f t="shared" si="2"/>
        <v>Tris</v>
      </c>
      <c r="J28" s="49">
        <f>H28</f>
        <v>0.1</v>
      </c>
      <c r="K28" s="37" t="str">
        <f t="shared" si="3"/>
        <v>Tris</v>
      </c>
      <c r="L28" s="49">
        <f>J28</f>
        <v>0.1</v>
      </c>
      <c r="M28" s="37" t="str">
        <f t="shared" si="4"/>
        <v>Tris</v>
      </c>
      <c r="N28" s="49">
        <f>L28</f>
        <v>0.1</v>
      </c>
      <c r="O28" s="37" t="str">
        <f t="shared" si="5"/>
        <v>Tris</v>
      </c>
      <c r="P28" s="49">
        <f>N28</f>
        <v>0.1</v>
      </c>
      <c r="Q28" s="37" t="str">
        <f t="shared" si="6"/>
        <v>Tris</v>
      </c>
      <c r="R28" s="49">
        <f>P28</f>
        <v>0.1</v>
      </c>
      <c r="S28" s="37" t="str">
        <f t="shared" si="7"/>
        <v>Tris</v>
      </c>
      <c r="T28" s="49">
        <f>R28</f>
        <v>0.1</v>
      </c>
      <c r="U28" s="37" t="str">
        <f t="shared" si="8"/>
        <v>Tris</v>
      </c>
      <c r="V28" s="49">
        <f>T28</f>
        <v>0.1</v>
      </c>
      <c r="W28" s="37" t="str">
        <f t="shared" si="9"/>
        <v>Tris</v>
      </c>
      <c r="X28" s="49">
        <f>V28</f>
        <v>0.1</v>
      </c>
      <c r="Y28" s="64" t="str">
        <f t="shared" si="10"/>
        <v>Tris</v>
      </c>
      <c r="Z28" s="65">
        <f>X28</f>
        <v>0.1</v>
      </c>
    </row>
    <row r="29" spans="2:26" ht="18" customHeight="1">
      <c r="B29" s="109"/>
      <c r="C29" s="60" t="str">
        <f>$C$20</f>
        <v>PEG550MME</v>
      </c>
      <c r="D29" s="61">
        <f>$E$20</f>
        <v>0.08</v>
      </c>
      <c r="E29" s="37" t="str">
        <f t="shared" si="0"/>
        <v>PEG550MME</v>
      </c>
      <c r="F29" s="49">
        <f>D29</f>
        <v>0.08</v>
      </c>
      <c r="G29" s="37" t="str">
        <f t="shared" si="1"/>
        <v>PEG550MME</v>
      </c>
      <c r="H29" s="49">
        <f>F29</f>
        <v>0.08</v>
      </c>
      <c r="I29" s="37" t="str">
        <f t="shared" si="2"/>
        <v>PEG550MME</v>
      </c>
      <c r="J29" s="49">
        <f>H29</f>
        <v>0.08</v>
      </c>
      <c r="K29" s="37" t="str">
        <f t="shared" si="3"/>
        <v>PEG550MME</v>
      </c>
      <c r="L29" s="49">
        <f>J29</f>
        <v>0.08</v>
      </c>
      <c r="M29" s="37" t="str">
        <f t="shared" si="4"/>
        <v>PEG550MME</v>
      </c>
      <c r="N29" s="49">
        <f>L29</f>
        <v>0.08</v>
      </c>
      <c r="O29" s="37" t="str">
        <f t="shared" si="5"/>
        <v>PEG550MME</v>
      </c>
      <c r="P29" s="49">
        <f>N29</f>
        <v>0.08</v>
      </c>
      <c r="Q29" s="37" t="str">
        <f t="shared" si="6"/>
        <v>PEG550MME</v>
      </c>
      <c r="R29" s="49">
        <f>P29</f>
        <v>0.08</v>
      </c>
      <c r="S29" s="37" t="str">
        <f t="shared" si="7"/>
        <v>PEG550MME</v>
      </c>
      <c r="T29" s="49">
        <f>R29</f>
        <v>0.08</v>
      </c>
      <c r="U29" s="37" t="str">
        <f t="shared" si="8"/>
        <v>PEG550MME</v>
      </c>
      <c r="V29" s="49">
        <f>T29</f>
        <v>0.08</v>
      </c>
      <c r="W29" s="37" t="str">
        <f t="shared" si="9"/>
        <v>PEG550MME</v>
      </c>
      <c r="X29" s="49">
        <f>V29</f>
        <v>0.08</v>
      </c>
      <c r="Y29" s="64" t="str">
        <f t="shared" si="10"/>
        <v>PEG550MME</v>
      </c>
      <c r="Z29" s="65">
        <f>X29</f>
        <v>0.08</v>
      </c>
    </row>
    <row r="30" spans="2:26" ht="18" customHeight="1">
      <c r="B30" s="109"/>
      <c r="C30" s="60" t="str">
        <f>$C$21</f>
        <v>none</v>
      </c>
      <c r="D30" s="61">
        <f>$E$21</f>
        <v>0</v>
      </c>
      <c r="E30" s="37" t="str">
        <f t="shared" si="0"/>
        <v>none</v>
      </c>
      <c r="F30" s="49">
        <f>D30</f>
        <v>0</v>
      </c>
      <c r="G30" s="37" t="str">
        <f t="shared" si="1"/>
        <v>none</v>
      </c>
      <c r="H30" s="49">
        <f>F30</f>
        <v>0</v>
      </c>
      <c r="I30" s="37" t="str">
        <f t="shared" si="2"/>
        <v>none</v>
      </c>
      <c r="J30" s="49">
        <f>H30</f>
        <v>0</v>
      </c>
      <c r="K30" s="37" t="str">
        <f t="shared" si="3"/>
        <v>none</v>
      </c>
      <c r="L30" s="49">
        <f>J30</f>
        <v>0</v>
      </c>
      <c r="M30" s="37" t="str">
        <f t="shared" si="4"/>
        <v>none</v>
      </c>
      <c r="N30" s="49">
        <f>L30</f>
        <v>0</v>
      </c>
      <c r="O30" s="37" t="str">
        <f t="shared" si="5"/>
        <v>none</v>
      </c>
      <c r="P30" s="49">
        <f>N30</f>
        <v>0</v>
      </c>
      <c r="Q30" s="37" t="str">
        <f t="shared" si="6"/>
        <v>none</v>
      </c>
      <c r="R30" s="49">
        <f>P30</f>
        <v>0</v>
      </c>
      <c r="S30" s="37" t="str">
        <f t="shared" si="7"/>
        <v>none</v>
      </c>
      <c r="T30" s="49">
        <f>R30</f>
        <v>0</v>
      </c>
      <c r="U30" s="37" t="str">
        <f t="shared" si="8"/>
        <v>none</v>
      </c>
      <c r="V30" s="49">
        <f>T30</f>
        <v>0</v>
      </c>
      <c r="W30" s="37" t="str">
        <f t="shared" si="9"/>
        <v>none</v>
      </c>
      <c r="X30" s="49">
        <f>V30</f>
        <v>0</v>
      </c>
      <c r="Y30" s="64" t="str">
        <f t="shared" si="10"/>
        <v>none</v>
      </c>
      <c r="Z30" s="65">
        <f>X30</f>
        <v>0</v>
      </c>
    </row>
    <row r="31" spans="2:26" ht="18" customHeight="1">
      <c r="B31" s="108" t="s">
        <v>1</v>
      </c>
      <c r="C31" s="47" t="str">
        <f>C26</f>
        <v>glucose</v>
      </c>
      <c r="D31" s="48">
        <f>D26</f>
        <v>0</v>
      </c>
      <c r="E31" s="47" t="str">
        <f t="shared" si="0"/>
        <v>glucose</v>
      </c>
      <c r="F31" s="48">
        <f>F26</f>
        <v>0.01</v>
      </c>
      <c r="G31" s="47" t="str">
        <f t="shared" si="1"/>
        <v>glucose</v>
      </c>
      <c r="H31" s="48">
        <f>H26</f>
        <v>0.02</v>
      </c>
      <c r="I31" s="47" t="str">
        <f t="shared" si="2"/>
        <v>glucose</v>
      </c>
      <c r="J31" s="48">
        <f>J26</f>
        <v>0.03</v>
      </c>
      <c r="K31" s="47" t="str">
        <f t="shared" si="3"/>
        <v>glucose</v>
      </c>
      <c r="L31" s="48">
        <f>L26</f>
        <v>0.04</v>
      </c>
      <c r="M31" s="47" t="str">
        <f t="shared" si="4"/>
        <v>glucose</v>
      </c>
      <c r="N31" s="48">
        <f>N26</f>
        <v>0.05</v>
      </c>
      <c r="O31" s="47" t="str">
        <f t="shared" si="5"/>
        <v>glucose</v>
      </c>
      <c r="P31" s="48">
        <f>P26</f>
        <v>0.060000000000000005</v>
      </c>
      <c r="Q31" s="47" t="str">
        <f t="shared" si="6"/>
        <v>glucose</v>
      </c>
      <c r="R31" s="48">
        <f>R26</f>
        <v>0.07</v>
      </c>
      <c r="S31" s="47" t="str">
        <f t="shared" si="7"/>
        <v>glucose</v>
      </c>
      <c r="T31" s="48">
        <f>T26</f>
        <v>0.08</v>
      </c>
      <c r="U31" s="47" t="str">
        <f t="shared" si="8"/>
        <v>glucose</v>
      </c>
      <c r="V31" s="48">
        <f>V26</f>
        <v>0.09</v>
      </c>
      <c r="W31" s="47" t="str">
        <f t="shared" si="9"/>
        <v>glucose</v>
      </c>
      <c r="X31" s="48">
        <f>X26</f>
        <v>0.09999999999999999</v>
      </c>
      <c r="Y31" s="47" t="str">
        <f t="shared" si="10"/>
        <v>glucose</v>
      </c>
      <c r="Z31" s="52">
        <f>Z26</f>
        <v>0.10999999999999999</v>
      </c>
    </row>
    <row r="32" spans="2:26" ht="18" customHeight="1">
      <c r="B32" s="109"/>
      <c r="C32" s="37" t="str">
        <f aca="true" t="shared" si="11" ref="C32:C65">C27</f>
        <v>NaFornate</v>
      </c>
      <c r="D32" s="49">
        <f>D27+$N$6</f>
        <v>0.7</v>
      </c>
      <c r="E32" s="37" t="str">
        <f t="shared" si="0"/>
        <v>NaFornate</v>
      </c>
      <c r="F32" s="49">
        <f>D32</f>
        <v>0.7</v>
      </c>
      <c r="G32" s="37" t="str">
        <f t="shared" si="1"/>
        <v>NaFornate</v>
      </c>
      <c r="H32" s="49">
        <f>F32</f>
        <v>0.7</v>
      </c>
      <c r="I32" s="37" t="str">
        <f t="shared" si="2"/>
        <v>NaFornate</v>
      </c>
      <c r="J32" s="49">
        <f>H32</f>
        <v>0.7</v>
      </c>
      <c r="K32" s="37" t="str">
        <f t="shared" si="3"/>
        <v>NaFornate</v>
      </c>
      <c r="L32" s="49">
        <f>J32</f>
        <v>0.7</v>
      </c>
      <c r="M32" s="37" t="str">
        <f t="shared" si="4"/>
        <v>NaFornate</v>
      </c>
      <c r="N32" s="49">
        <f>L32</f>
        <v>0.7</v>
      </c>
      <c r="O32" s="37" t="str">
        <f t="shared" si="5"/>
        <v>NaFornate</v>
      </c>
      <c r="P32" s="49">
        <f>N32</f>
        <v>0.7</v>
      </c>
      <c r="Q32" s="37" t="str">
        <f t="shared" si="6"/>
        <v>NaFornate</v>
      </c>
      <c r="R32" s="49">
        <f>P32</f>
        <v>0.7</v>
      </c>
      <c r="S32" s="37" t="str">
        <f t="shared" si="7"/>
        <v>NaFornate</v>
      </c>
      <c r="T32" s="49">
        <f>R32</f>
        <v>0.7</v>
      </c>
      <c r="U32" s="37" t="str">
        <f t="shared" si="8"/>
        <v>NaFornate</v>
      </c>
      <c r="V32" s="49">
        <f>T32</f>
        <v>0.7</v>
      </c>
      <c r="W32" s="37" t="str">
        <f t="shared" si="9"/>
        <v>NaFornate</v>
      </c>
      <c r="X32" s="49">
        <f>V32</f>
        <v>0.7</v>
      </c>
      <c r="Y32" s="37" t="str">
        <f t="shared" si="10"/>
        <v>NaFornate</v>
      </c>
      <c r="Z32" s="53">
        <f>X32</f>
        <v>0.7</v>
      </c>
    </row>
    <row r="33" spans="2:26" ht="18" customHeight="1">
      <c r="B33" s="109"/>
      <c r="C33" s="37" t="str">
        <f t="shared" si="11"/>
        <v>Tris</v>
      </c>
      <c r="D33" s="49">
        <f>D28</f>
        <v>0.1</v>
      </c>
      <c r="E33" s="37" t="str">
        <f t="shared" si="0"/>
        <v>Tris</v>
      </c>
      <c r="F33" s="49">
        <f>D33</f>
        <v>0.1</v>
      </c>
      <c r="G33" s="37" t="str">
        <f t="shared" si="1"/>
        <v>Tris</v>
      </c>
      <c r="H33" s="49">
        <f>F33</f>
        <v>0.1</v>
      </c>
      <c r="I33" s="37" t="str">
        <f t="shared" si="2"/>
        <v>Tris</v>
      </c>
      <c r="J33" s="49">
        <f>H33</f>
        <v>0.1</v>
      </c>
      <c r="K33" s="37" t="str">
        <f t="shared" si="3"/>
        <v>Tris</v>
      </c>
      <c r="L33" s="49">
        <f>J33</f>
        <v>0.1</v>
      </c>
      <c r="M33" s="37" t="str">
        <f t="shared" si="4"/>
        <v>Tris</v>
      </c>
      <c r="N33" s="49">
        <f>L33</f>
        <v>0.1</v>
      </c>
      <c r="O33" s="37" t="str">
        <f t="shared" si="5"/>
        <v>Tris</v>
      </c>
      <c r="P33" s="49">
        <f>N33</f>
        <v>0.1</v>
      </c>
      <c r="Q33" s="37" t="str">
        <f t="shared" si="6"/>
        <v>Tris</v>
      </c>
      <c r="R33" s="49">
        <f>P33</f>
        <v>0.1</v>
      </c>
      <c r="S33" s="37" t="str">
        <f t="shared" si="7"/>
        <v>Tris</v>
      </c>
      <c r="T33" s="49">
        <f>R33</f>
        <v>0.1</v>
      </c>
      <c r="U33" s="37" t="str">
        <f t="shared" si="8"/>
        <v>Tris</v>
      </c>
      <c r="V33" s="49">
        <f>T33</f>
        <v>0.1</v>
      </c>
      <c r="W33" s="37" t="str">
        <f t="shared" si="9"/>
        <v>Tris</v>
      </c>
      <c r="X33" s="49">
        <f>V33</f>
        <v>0.1</v>
      </c>
      <c r="Y33" s="37" t="str">
        <f t="shared" si="10"/>
        <v>Tris</v>
      </c>
      <c r="Z33" s="53">
        <f>X33</f>
        <v>0.1</v>
      </c>
    </row>
    <row r="34" spans="2:26" ht="18" customHeight="1">
      <c r="B34" s="109"/>
      <c r="C34" s="37" t="str">
        <f t="shared" si="11"/>
        <v>PEG550MME</v>
      </c>
      <c r="D34" s="49">
        <f>D29</f>
        <v>0.08</v>
      </c>
      <c r="E34" s="37" t="str">
        <f t="shared" si="0"/>
        <v>PEG550MME</v>
      </c>
      <c r="F34" s="49">
        <f>D34</f>
        <v>0.08</v>
      </c>
      <c r="G34" s="37" t="str">
        <f t="shared" si="1"/>
        <v>PEG550MME</v>
      </c>
      <c r="H34" s="49">
        <f>F34</f>
        <v>0.08</v>
      </c>
      <c r="I34" s="37" t="str">
        <f t="shared" si="2"/>
        <v>PEG550MME</v>
      </c>
      <c r="J34" s="49">
        <f>H34</f>
        <v>0.08</v>
      </c>
      <c r="K34" s="37" t="str">
        <f t="shared" si="3"/>
        <v>PEG550MME</v>
      </c>
      <c r="L34" s="49">
        <f>J34</f>
        <v>0.08</v>
      </c>
      <c r="M34" s="37" t="str">
        <f t="shared" si="4"/>
        <v>PEG550MME</v>
      </c>
      <c r="N34" s="49">
        <f>L34</f>
        <v>0.08</v>
      </c>
      <c r="O34" s="37" t="str">
        <f t="shared" si="5"/>
        <v>PEG550MME</v>
      </c>
      <c r="P34" s="49">
        <f>N34</f>
        <v>0.08</v>
      </c>
      <c r="Q34" s="37" t="str">
        <f t="shared" si="6"/>
        <v>PEG550MME</v>
      </c>
      <c r="R34" s="49">
        <f>P34</f>
        <v>0.08</v>
      </c>
      <c r="S34" s="37" t="str">
        <f t="shared" si="7"/>
        <v>PEG550MME</v>
      </c>
      <c r="T34" s="49">
        <f>R34</f>
        <v>0.08</v>
      </c>
      <c r="U34" s="37" t="str">
        <f t="shared" si="8"/>
        <v>PEG550MME</v>
      </c>
      <c r="V34" s="49">
        <f>T34</f>
        <v>0.08</v>
      </c>
      <c r="W34" s="37" t="str">
        <f t="shared" si="9"/>
        <v>PEG550MME</v>
      </c>
      <c r="X34" s="49">
        <f>V34</f>
        <v>0.08</v>
      </c>
      <c r="Y34" s="37" t="str">
        <f t="shared" si="10"/>
        <v>PEG550MME</v>
      </c>
      <c r="Z34" s="53">
        <f>X34</f>
        <v>0.08</v>
      </c>
    </row>
    <row r="35" spans="2:26" ht="18" customHeight="1">
      <c r="B35" s="109"/>
      <c r="C35" s="37" t="str">
        <f t="shared" si="11"/>
        <v>none</v>
      </c>
      <c r="D35" s="49">
        <f>D30</f>
        <v>0</v>
      </c>
      <c r="E35" s="37" t="str">
        <f t="shared" si="0"/>
        <v>none</v>
      </c>
      <c r="F35" s="49">
        <f>D35</f>
        <v>0</v>
      </c>
      <c r="G35" s="37" t="str">
        <f t="shared" si="1"/>
        <v>none</v>
      </c>
      <c r="H35" s="49">
        <f>F35</f>
        <v>0</v>
      </c>
      <c r="I35" s="37" t="str">
        <f t="shared" si="2"/>
        <v>none</v>
      </c>
      <c r="J35" s="49">
        <f>H35</f>
        <v>0</v>
      </c>
      <c r="K35" s="37" t="str">
        <f t="shared" si="3"/>
        <v>none</v>
      </c>
      <c r="L35" s="49">
        <f>J35</f>
        <v>0</v>
      </c>
      <c r="M35" s="37" t="str">
        <f t="shared" si="4"/>
        <v>none</v>
      </c>
      <c r="N35" s="49">
        <f>L35</f>
        <v>0</v>
      </c>
      <c r="O35" s="37" t="str">
        <f t="shared" si="5"/>
        <v>none</v>
      </c>
      <c r="P35" s="49">
        <f>N35</f>
        <v>0</v>
      </c>
      <c r="Q35" s="37" t="str">
        <f t="shared" si="6"/>
        <v>none</v>
      </c>
      <c r="R35" s="49">
        <f>P35</f>
        <v>0</v>
      </c>
      <c r="S35" s="37" t="str">
        <f t="shared" si="7"/>
        <v>none</v>
      </c>
      <c r="T35" s="49">
        <f>R35</f>
        <v>0</v>
      </c>
      <c r="U35" s="37" t="str">
        <f t="shared" si="8"/>
        <v>none</v>
      </c>
      <c r="V35" s="49">
        <f>T35</f>
        <v>0</v>
      </c>
      <c r="W35" s="37" t="str">
        <f t="shared" si="9"/>
        <v>none</v>
      </c>
      <c r="X35" s="49">
        <f>V35</f>
        <v>0</v>
      </c>
      <c r="Y35" s="37" t="str">
        <f t="shared" si="10"/>
        <v>none</v>
      </c>
      <c r="Z35" s="53">
        <f>X35</f>
        <v>0</v>
      </c>
    </row>
    <row r="36" spans="2:26" ht="18" customHeight="1">
      <c r="B36" s="108" t="s">
        <v>2</v>
      </c>
      <c r="C36" s="47" t="str">
        <f t="shared" si="11"/>
        <v>glucose</v>
      </c>
      <c r="D36" s="48">
        <f>D31</f>
        <v>0</v>
      </c>
      <c r="E36" s="47" t="str">
        <f t="shared" si="0"/>
        <v>glucose</v>
      </c>
      <c r="F36" s="48">
        <f>F31</f>
        <v>0.01</v>
      </c>
      <c r="G36" s="47" t="str">
        <f t="shared" si="1"/>
        <v>glucose</v>
      </c>
      <c r="H36" s="48">
        <f>H31</f>
        <v>0.02</v>
      </c>
      <c r="I36" s="47" t="str">
        <f t="shared" si="2"/>
        <v>glucose</v>
      </c>
      <c r="J36" s="48">
        <f>J31</f>
        <v>0.03</v>
      </c>
      <c r="K36" s="47" t="str">
        <f t="shared" si="3"/>
        <v>glucose</v>
      </c>
      <c r="L36" s="48">
        <f>L31</f>
        <v>0.04</v>
      </c>
      <c r="M36" s="47" t="str">
        <f t="shared" si="4"/>
        <v>glucose</v>
      </c>
      <c r="N36" s="48">
        <f>N31</f>
        <v>0.05</v>
      </c>
      <c r="O36" s="47" t="str">
        <f t="shared" si="5"/>
        <v>glucose</v>
      </c>
      <c r="P36" s="48">
        <f>P31</f>
        <v>0.060000000000000005</v>
      </c>
      <c r="Q36" s="47" t="str">
        <f t="shared" si="6"/>
        <v>glucose</v>
      </c>
      <c r="R36" s="48">
        <f>R31</f>
        <v>0.07</v>
      </c>
      <c r="S36" s="47" t="str">
        <f t="shared" si="7"/>
        <v>glucose</v>
      </c>
      <c r="T36" s="48">
        <f>T31</f>
        <v>0.08</v>
      </c>
      <c r="U36" s="47" t="str">
        <f t="shared" si="8"/>
        <v>glucose</v>
      </c>
      <c r="V36" s="48">
        <f>V31</f>
        <v>0.09</v>
      </c>
      <c r="W36" s="47" t="str">
        <f t="shared" si="9"/>
        <v>glucose</v>
      </c>
      <c r="X36" s="48">
        <f>X31</f>
        <v>0.09999999999999999</v>
      </c>
      <c r="Y36" s="47" t="str">
        <f t="shared" si="10"/>
        <v>glucose</v>
      </c>
      <c r="Z36" s="52">
        <f>Z31</f>
        <v>0.10999999999999999</v>
      </c>
    </row>
    <row r="37" spans="2:26" ht="18" customHeight="1">
      <c r="B37" s="109"/>
      <c r="C37" s="37" t="str">
        <f t="shared" si="11"/>
        <v>NaFornate</v>
      </c>
      <c r="D37" s="49">
        <f>D32+$N$6</f>
        <v>0.7999999999999999</v>
      </c>
      <c r="E37" s="37" t="str">
        <f t="shared" si="0"/>
        <v>NaFornate</v>
      </c>
      <c r="F37" s="49">
        <f>D37</f>
        <v>0.7999999999999999</v>
      </c>
      <c r="G37" s="37" t="str">
        <f t="shared" si="1"/>
        <v>NaFornate</v>
      </c>
      <c r="H37" s="49">
        <f>F37</f>
        <v>0.7999999999999999</v>
      </c>
      <c r="I37" s="37" t="str">
        <f t="shared" si="2"/>
        <v>NaFornate</v>
      </c>
      <c r="J37" s="49">
        <f>H37</f>
        <v>0.7999999999999999</v>
      </c>
      <c r="K37" s="37" t="str">
        <f t="shared" si="3"/>
        <v>NaFornate</v>
      </c>
      <c r="L37" s="49">
        <f>J37</f>
        <v>0.7999999999999999</v>
      </c>
      <c r="M37" s="37" t="str">
        <f t="shared" si="4"/>
        <v>NaFornate</v>
      </c>
      <c r="N37" s="49">
        <f>L37</f>
        <v>0.7999999999999999</v>
      </c>
      <c r="O37" s="37" t="str">
        <f t="shared" si="5"/>
        <v>NaFornate</v>
      </c>
      <c r="P37" s="49">
        <f>N37</f>
        <v>0.7999999999999999</v>
      </c>
      <c r="Q37" s="37" t="str">
        <f t="shared" si="6"/>
        <v>NaFornate</v>
      </c>
      <c r="R37" s="49">
        <f>P37</f>
        <v>0.7999999999999999</v>
      </c>
      <c r="S37" s="37" t="str">
        <f t="shared" si="7"/>
        <v>NaFornate</v>
      </c>
      <c r="T37" s="49">
        <f>R37</f>
        <v>0.7999999999999999</v>
      </c>
      <c r="U37" s="37" t="str">
        <f t="shared" si="8"/>
        <v>NaFornate</v>
      </c>
      <c r="V37" s="49">
        <f>T37</f>
        <v>0.7999999999999999</v>
      </c>
      <c r="W37" s="37" t="str">
        <f t="shared" si="9"/>
        <v>NaFornate</v>
      </c>
      <c r="X37" s="49">
        <f>V37</f>
        <v>0.7999999999999999</v>
      </c>
      <c r="Y37" s="37" t="str">
        <f t="shared" si="10"/>
        <v>NaFornate</v>
      </c>
      <c r="Z37" s="53">
        <f>X37</f>
        <v>0.7999999999999999</v>
      </c>
    </row>
    <row r="38" spans="2:26" ht="18" customHeight="1">
      <c r="B38" s="109"/>
      <c r="C38" s="37" t="str">
        <f t="shared" si="11"/>
        <v>Tris</v>
      </c>
      <c r="D38" s="49">
        <f>D33</f>
        <v>0.1</v>
      </c>
      <c r="E38" s="37" t="str">
        <f t="shared" si="0"/>
        <v>Tris</v>
      </c>
      <c r="F38" s="49">
        <f>D38</f>
        <v>0.1</v>
      </c>
      <c r="G38" s="37" t="str">
        <f t="shared" si="1"/>
        <v>Tris</v>
      </c>
      <c r="H38" s="49">
        <f>F38</f>
        <v>0.1</v>
      </c>
      <c r="I38" s="37" t="str">
        <f t="shared" si="2"/>
        <v>Tris</v>
      </c>
      <c r="J38" s="49">
        <f>H38</f>
        <v>0.1</v>
      </c>
      <c r="K38" s="37" t="str">
        <f t="shared" si="3"/>
        <v>Tris</v>
      </c>
      <c r="L38" s="49">
        <f>J38</f>
        <v>0.1</v>
      </c>
      <c r="M38" s="37" t="str">
        <f t="shared" si="4"/>
        <v>Tris</v>
      </c>
      <c r="N38" s="49">
        <f>L38</f>
        <v>0.1</v>
      </c>
      <c r="O38" s="37" t="str">
        <f t="shared" si="5"/>
        <v>Tris</v>
      </c>
      <c r="P38" s="49">
        <f>N38</f>
        <v>0.1</v>
      </c>
      <c r="Q38" s="37" t="str">
        <f t="shared" si="6"/>
        <v>Tris</v>
      </c>
      <c r="R38" s="49">
        <f>P38</f>
        <v>0.1</v>
      </c>
      <c r="S38" s="37" t="str">
        <f t="shared" si="7"/>
        <v>Tris</v>
      </c>
      <c r="T38" s="49">
        <f>R38</f>
        <v>0.1</v>
      </c>
      <c r="U38" s="37" t="str">
        <f t="shared" si="8"/>
        <v>Tris</v>
      </c>
      <c r="V38" s="49">
        <f>T38</f>
        <v>0.1</v>
      </c>
      <c r="W38" s="37" t="str">
        <f t="shared" si="9"/>
        <v>Tris</v>
      </c>
      <c r="X38" s="49">
        <f>V38</f>
        <v>0.1</v>
      </c>
      <c r="Y38" s="37" t="str">
        <f t="shared" si="10"/>
        <v>Tris</v>
      </c>
      <c r="Z38" s="53">
        <f>X38</f>
        <v>0.1</v>
      </c>
    </row>
    <row r="39" spans="2:26" ht="18" customHeight="1">
      <c r="B39" s="109"/>
      <c r="C39" s="37" t="str">
        <f t="shared" si="11"/>
        <v>PEG550MME</v>
      </c>
      <c r="D39" s="49">
        <f>D34</f>
        <v>0.08</v>
      </c>
      <c r="E39" s="37" t="str">
        <f t="shared" si="0"/>
        <v>PEG550MME</v>
      </c>
      <c r="F39" s="49">
        <f>D39</f>
        <v>0.08</v>
      </c>
      <c r="G39" s="37" t="str">
        <f t="shared" si="1"/>
        <v>PEG550MME</v>
      </c>
      <c r="H39" s="49">
        <f>F39</f>
        <v>0.08</v>
      </c>
      <c r="I39" s="37" t="str">
        <f t="shared" si="2"/>
        <v>PEG550MME</v>
      </c>
      <c r="J39" s="49">
        <f>H39</f>
        <v>0.08</v>
      </c>
      <c r="K39" s="37" t="str">
        <f t="shared" si="3"/>
        <v>PEG550MME</v>
      </c>
      <c r="L39" s="49">
        <f>J39</f>
        <v>0.08</v>
      </c>
      <c r="M39" s="37" t="str">
        <f t="shared" si="4"/>
        <v>PEG550MME</v>
      </c>
      <c r="N39" s="49">
        <f>L39</f>
        <v>0.08</v>
      </c>
      <c r="O39" s="37" t="str">
        <f t="shared" si="5"/>
        <v>PEG550MME</v>
      </c>
      <c r="P39" s="49">
        <f>N39</f>
        <v>0.08</v>
      </c>
      <c r="Q39" s="37" t="str">
        <f t="shared" si="6"/>
        <v>PEG550MME</v>
      </c>
      <c r="R39" s="49">
        <f>P39</f>
        <v>0.08</v>
      </c>
      <c r="S39" s="37" t="str">
        <f t="shared" si="7"/>
        <v>PEG550MME</v>
      </c>
      <c r="T39" s="49">
        <f>R39</f>
        <v>0.08</v>
      </c>
      <c r="U39" s="37" t="str">
        <f t="shared" si="8"/>
        <v>PEG550MME</v>
      </c>
      <c r="V39" s="49">
        <f>T39</f>
        <v>0.08</v>
      </c>
      <c r="W39" s="37" t="str">
        <f t="shared" si="9"/>
        <v>PEG550MME</v>
      </c>
      <c r="X39" s="49">
        <f>V39</f>
        <v>0.08</v>
      </c>
      <c r="Y39" s="37" t="str">
        <f t="shared" si="10"/>
        <v>PEG550MME</v>
      </c>
      <c r="Z39" s="53">
        <f>X39</f>
        <v>0.08</v>
      </c>
    </row>
    <row r="40" spans="2:26" ht="18" customHeight="1">
      <c r="B40" s="109"/>
      <c r="C40" s="37" t="str">
        <f t="shared" si="11"/>
        <v>none</v>
      </c>
      <c r="D40" s="49">
        <f>D35</f>
        <v>0</v>
      </c>
      <c r="E40" s="37" t="str">
        <f t="shared" si="0"/>
        <v>none</v>
      </c>
      <c r="F40" s="49">
        <f>D40</f>
        <v>0</v>
      </c>
      <c r="G40" s="37" t="str">
        <f t="shared" si="1"/>
        <v>none</v>
      </c>
      <c r="H40" s="49">
        <f>F40</f>
        <v>0</v>
      </c>
      <c r="I40" s="37" t="str">
        <f t="shared" si="2"/>
        <v>none</v>
      </c>
      <c r="J40" s="49">
        <f>H40</f>
        <v>0</v>
      </c>
      <c r="K40" s="37" t="str">
        <f t="shared" si="3"/>
        <v>none</v>
      </c>
      <c r="L40" s="49">
        <f>J40</f>
        <v>0</v>
      </c>
      <c r="M40" s="37" t="str">
        <f t="shared" si="4"/>
        <v>none</v>
      </c>
      <c r="N40" s="49">
        <f>L40</f>
        <v>0</v>
      </c>
      <c r="O40" s="37" t="str">
        <f t="shared" si="5"/>
        <v>none</v>
      </c>
      <c r="P40" s="49">
        <f>N40</f>
        <v>0</v>
      </c>
      <c r="Q40" s="37" t="str">
        <f t="shared" si="6"/>
        <v>none</v>
      </c>
      <c r="R40" s="49">
        <f>P40</f>
        <v>0</v>
      </c>
      <c r="S40" s="37" t="str">
        <f t="shared" si="7"/>
        <v>none</v>
      </c>
      <c r="T40" s="49">
        <f>R40</f>
        <v>0</v>
      </c>
      <c r="U40" s="37" t="str">
        <f t="shared" si="8"/>
        <v>none</v>
      </c>
      <c r="V40" s="49">
        <f>T40</f>
        <v>0</v>
      </c>
      <c r="W40" s="37" t="str">
        <f t="shared" si="9"/>
        <v>none</v>
      </c>
      <c r="X40" s="49">
        <f>V40</f>
        <v>0</v>
      </c>
      <c r="Y40" s="37" t="str">
        <f t="shared" si="10"/>
        <v>none</v>
      </c>
      <c r="Z40" s="53">
        <f>X40</f>
        <v>0</v>
      </c>
    </row>
    <row r="41" spans="2:26" ht="18" customHeight="1">
      <c r="B41" s="108" t="s">
        <v>3</v>
      </c>
      <c r="C41" s="47" t="str">
        <f t="shared" si="11"/>
        <v>glucose</v>
      </c>
      <c r="D41" s="48">
        <f>D36</f>
        <v>0</v>
      </c>
      <c r="E41" s="47" t="str">
        <f t="shared" si="0"/>
        <v>glucose</v>
      </c>
      <c r="F41" s="48">
        <f>F36</f>
        <v>0.01</v>
      </c>
      <c r="G41" s="47" t="str">
        <f t="shared" si="1"/>
        <v>glucose</v>
      </c>
      <c r="H41" s="48">
        <f>H36</f>
        <v>0.02</v>
      </c>
      <c r="I41" s="47" t="str">
        <f t="shared" si="2"/>
        <v>glucose</v>
      </c>
      <c r="J41" s="48">
        <f>J36</f>
        <v>0.03</v>
      </c>
      <c r="K41" s="47" t="str">
        <f t="shared" si="3"/>
        <v>glucose</v>
      </c>
      <c r="L41" s="48">
        <f>L36</f>
        <v>0.04</v>
      </c>
      <c r="M41" s="47" t="str">
        <f t="shared" si="4"/>
        <v>glucose</v>
      </c>
      <c r="N41" s="48">
        <f>N36</f>
        <v>0.05</v>
      </c>
      <c r="O41" s="47" t="str">
        <f t="shared" si="5"/>
        <v>glucose</v>
      </c>
      <c r="P41" s="48">
        <f>P36</f>
        <v>0.060000000000000005</v>
      </c>
      <c r="Q41" s="47" t="str">
        <f t="shared" si="6"/>
        <v>glucose</v>
      </c>
      <c r="R41" s="48">
        <f>R36</f>
        <v>0.07</v>
      </c>
      <c r="S41" s="47" t="str">
        <f t="shared" si="7"/>
        <v>glucose</v>
      </c>
      <c r="T41" s="48">
        <f>T36</f>
        <v>0.08</v>
      </c>
      <c r="U41" s="47" t="str">
        <f t="shared" si="8"/>
        <v>glucose</v>
      </c>
      <c r="V41" s="48">
        <f>V36</f>
        <v>0.09</v>
      </c>
      <c r="W41" s="47" t="str">
        <f t="shared" si="9"/>
        <v>glucose</v>
      </c>
      <c r="X41" s="48">
        <f>X36</f>
        <v>0.09999999999999999</v>
      </c>
      <c r="Y41" s="47" t="str">
        <f t="shared" si="10"/>
        <v>glucose</v>
      </c>
      <c r="Z41" s="52">
        <f>Z36</f>
        <v>0.10999999999999999</v>
      </c>
    </row>
    <row r="42" spans="2:26" ht="18" customHeight="1">
      <c r="B42" s="109"/>
      <c r="C42" s="37" t="str">
        <f t="shared" si="11"/>
        <v>NaFornate</v>
      </c>
      <c r="D42" s="49">
        <f>D37+$N$6</f>
        <v>0.8999999999999999</v>
      </c>
      <c r="E42" s="37" t="str">
        <f t="shared" si="0"/>
        <v>NaFornate</v>
      </c>
      <c r="F42" s="49">
        <f>D42</f>
        <v>0.8999999999999999</v>
      </c>
      <c r="G42" s="37" t="str">
        <f t="shared" si="1"/>
        <v>NaFornate</v>
      </c>
      <c r="H42" s="49">
        <f>F42</f>
        <v>0.8999999999999999</v>
      </c>
      <c r="I42" s="37" t="str">
        <f t="shared" si="2"/>
        <v>NaFornate</v>
      </c>
      <c r="J42" s="49">
        <f>H42</f>
        <v>0.8999999999999999</v>
      </c>
      <c r="K42" s="37" t="str">
        <f t="shared" si="3"/>
        <v>NaFornate</v>
      </c>
      <c r="L42" s="49">
        <f>J42</f>
        <v>0.8999999999999999</v>
      </c>
      <c r="M42" s="37" t="str">
        <f t="shared" si="4"/>
        <v>NaFornate</v>
      </c>
      <c r="N42" s="49">
        <f>L42</f>
        <v>0.8999999999999999</v>
      </c>
      <c r="O42" s="37" t="str">
        <f t="shared" si="5"/>
        <v>NaFornate</v>
      </c>
      <c r="P42" s="49">
        <f>N42</f>
        <v>0.8999999999999999</v>
      </c>
      <c r="Q42" s="37" t="str">
        <f t="shared" si="6"/>
        <v>NaFornate</v>
      </c>
      <c r="R42" s="49">
        <f>P42</f>
        <v>0.8999999999999999</v>
      </c>
      <c r="S42" s="37" t="str">
        <f t="shared" si="7"/>
        <v>NaFornate</v>
      </c>
      <c r="T42" s="49">
        <f>R42</f>
        <v>0.8999999999999999</v>
      </c>
      <c r="U42" s="37" t="str">
        <f t="shared" si="8"/>
        <v>NaFornate</v>
      </c>
      <c r="V42" s="49">
        <f>T42</f>
        <v>0.8999999999999999</v>
      </c>
      <c r="W42" s="37" t="str">
        <f t="shared" si="9"/>
        <v>NaFornate</v>
      </c>
      <c r="X42" s="49">
        <f>V42</f>
        <v>0.8999999999999999</v>
      </c>
      <c r="Y42" s="37" t="str">
        <f t="shared" si="10"/>
        <v>NaFornate</v>
      </c>
      <c r="Z42" s="53">
        <f>X42</f>
        <v>0.8999999999999999</v>
      </c>
    </row>
    <row r="43" spans="2:26" ht="18" customHeight="1">
      <c r="B43" s="109"/>
      <c r="C43" s="37" t="str">
        <f t="shared" si="11"/>
        <v>Tris</v>
      </c>
      <c r="D43" s="49">
        <f>D38</f>
        <v>0.1</v>
      </c>
      <c r="E43" s="37" t="str">
        <f t="shared" si="0"/>
        <v>Tris</v>
      </c>
      <c r="F43" s="49">
        <f>D43</f>
        <v>0.1</v>
      </c>
      <c r="G43" s="37" t="str">
        <f t="shared" si="1"/>
        <v>Tris</v>
      </c>
      <c r="H43" s="49">
        <f>F43</f>
        <v>0.1</v>
      </c>
      <c r="I43" s="37" t="str">
        <f t="shared" si="2"/>
        <v>Tris</v>
      </c>
      <c r="J43" s="49">
        <f>H43</f>
        <v>0.1</v>
      </c>
      <c r="K43" s="37" t="str">
        <f t="shared" si="3"/>
        <v>Tris</v>
      </c>
      <c r="L43" s="49">
        <f>J43</f>
        <v>0.1</v>
      </c>
      <c r="M43" s="37" t="str">
        <f t="shared" si="4"/>
        <v>Tris</v>
      </c>
      <c r="N43" s="49">
        <f>L43</f>
        <v>0.1</v>
      </c>
      <c r="O43" s="37" t="str">
        <f t="shared" si="5"/>
        <v>Tris</v>
      </c>
      <c r="P43" s="49">
        <f>N43</f>
        <v>0.1</v>
      </c>
      <c r="Q43" s="37" t="str">
        <f t="shared" si="6"/>
        <v>Tris</v>
      </c>
      <c r="R43" s="49">
        <f>P43</f>
        <v>0.1</v>
      </c>
      <c r="S43" s="37" t="str">
        <f t="shared" si="7"/>
        <v>Tris</v>
      </c>
      <c r="T43" s="49">
        <f>R43</f>
        <v>0.1</v>
      </c>
      <c r="U43" s="37" t="str">
        <f t="shared" si="8"/>
        <v>Tris</v>
      </c>
      <c r="V43" s="49">
        <f>T43</f>
        <v>0.1</v>
      </c>
      <c r="W43" s="37" t="str">
        <f t="shared" si="9"/>
        <v>Tris</v>
      </c>
      <c r="X43" s="49">
        <f>V43</f>
        <v>0.1</v>
      </c>
      <c r="Y43" s="37" t="str">
        <f t="shared" si="10"/>
        <v>Tris</v>
      </c>
      <c r="Z43" s="53">
        <f>X43</f>
        <v>0.1</v>
      </c>
    </row>
    <row r="44" spans="2:26" ht="18" customHeight="1">
      <c r="B44" s="109"/>
      <c r="C44" s="37" t="str">
        <f t="shared" si="11"/>
        <v>PEG550MME</v>
      </c>
      <c r="D44" s="49">
        <f>D39</f>
        <v>0.08</v>
      </c>
      <c r="E44" s="37" t="str">
        <f t="shared" si="0"/>
        <v>PEG550MME</v>
      </c>
      <c r="F44" s="49">
        <f>D44</f>
        <v>0.08</v>
      </c>
      <c r="G44" s="37" t="str">
        <f t="shared" si="1"/>
        <v>PEG550MME</v>
      </c>
      <c r="H44" s="49">
        <f>F44</f>
        <v>0.08</v>
      </c>
      <c r="I44" s="37" t="str">
        <f t="shared" si="2"/>
        <v>PEG550MME</v>
      </c>
      <c r="J44" s="49">
        <f>H44</f>
        <v>0.08</v>
      </c>
      <c r="K44" s="37" t="str">
        <f t="shared" si="3"/>
        <v>PEG550MME</v>
      </c>
      <c r="L44" s="49">
        <f>J44</f>
        <v>0.08</v>
      </c>
      <c r="M44" s="37" t="str">
        <f t="shared" si="4"/>
        <v>PEG550MME</v>
      </c>
      <c r="N44" s="49">
        <f>L44</f>
        <v>0.08</v>
      </c>
      <c r="O44" s="37" t="str">
        <f t="shared" si="5"/>
        <v>PEG550MME</v>
      </c>
      <c r="P44" s="49">
        <f>N44</f>
        <v>0.08</v>
      </c>
      <c r="Q44" s="37" t="str">
        <f t="shared" si="6"/>
        <v>PEG550MME</v>
      </c>
      <c r="R44" s="49">
        <f>P44</f>
        <v>0.08</v>
      </c>
      <c r="S44" s="37" t="str">
        <f t="shared" si="7"/>
        <v>PEG550MME</v>
      </c>
      <c r="T44" s="49">
        <f>R44</f>
        <v>0.08</v>
      </c>
      <c r="U44" s="37" t="str">
        <f t="shared" si="8"/>
        <v>PEG550MME</v>
      </c>
      <c r="V44" s="49">
        <f>T44</f>
        <v>0.08</v>
      </c>
      <c r="W44" s="37" t="str">
        <f t="shared" si="9"/>
        <v>PEG550MME</v>
      </c>
      <c r="X44" s="49">
        <f>V44</f>
        <v>0.08</v>
      </c>
      <c r="Y44" s="37" t="str">
        <f t="shared" si="10"/>
        <v>PEG550MME</v>
      </c>
      <c r="Z44" s="53">
        <f>X44</f>
        <v>0.08</v>
      </c>
    </row>
    <row r="45" spans="2:26" ht="18" customHeight="1">
      <c r="B45" s="109"/>
      <c r="C45" s="37" t="str">
        <f t="shared" si="11"/>
        <v>none</v>
      </c>
      <c r="D45" s="49">
        <f>D40</f>
        <v>0</v>
      </c>
      <c r="E45" s="37" t="str">
        <f t="shared" si="0"/>
        <v>none</v>
      </c>
      <c r="F45" s="49">
        <f>D45</f>
        <v>0</v>
      </c>
      <c r="G45" s="37" t="str">
        <f t="shared" si="1"/>
        <v>none</v>
      </c>
      <c r="H45" s="49">
        <f>F45</f>
        <v>0</v>
      </c>
      <c r="I45" s="37" t="str">
        <f t="shared" si="2"/>
        <v>none</v>
      </c>
      <c r="J45" s="49">
        <f>H45</f>
        <v>0</v>
      </c>
      <c r="K45" s="37" t="str">
        <f t="shared" si="3"/>
        <v>none</v>
      </c>
      <c r="L45" s="49">
        <f>J45</f>
        <v>0</v>
      </c>
      <c r="M45" s="37" t="str">
        <f t="shared" si="4"/>
        <v>none</v>
      </c>
      <c r="N45" s="49">
        <f>L45</f>
        <v>0</v>
      </c>
      <c r="O45" s="37" t="str">
        <f t="shared" si="5"/>
        <v>none</v>
      </c>
      <c r="P45" s="49">
        <f>N45</f>
        <v>0</v>
      </c>
      <c r="Q45" s="37" t="str">
        <f t="shared" si="6"/>
        <v>none</v>
      </c>
      <c r="R45" s="49">
        <f>P45</f>
        <v>0</v>
      </c>
      <c r="S45" s="37" t="str">
        <f t="shared" si="7"/>
        <v>none</v>
      </c>
      <c r="T45" s="49">
        <f>R45</f>
        <v>0</v>
      </c>
      <c r="U45" s="37" t="str">
        <f t="shared" si="8"/>
        <v>none</v>
      </c>
      <c r="V45" s="49">
        <f>T45</f>
        <v>0</v>
      </c>
      <c r="W45" s="37" t="str">
        <f t="shared" si="9"/>
        <v>none</v>
      </c>
      <c r="X45" s="49">
        <f>V45</f>
        <v>0</v>
      </c>
      <c r="Y45" s="37" t="str">
        <f t="shared" si="10"/>
        <v>none</v>
      </c>
      <c r="Z45" s="53">
        <f>X45</f>
        <v>0</v>
      </c>
    </row>
    <row r="46" spans="2:26" ht="18" customHeight="1">
      <c r="B46" s="108" t="s">
        <v>4</v>
      </c>
      <c r="C46" s="47" t="str">
        <f t="shared" si="11"/>
        <v>glucose</v>
      </c>
      <c r="D46" s="48">
        <f>D41</f>
        <v>0</v>
      </c>
      <c r="E46" s="47" t="str">
        <f t="shared" si="0"/>
        <v>glucose</v>
      </c>
      <c r="F46" s="48">
        <f>F41</f>
        <v>0.01</v>
      </c>
      <c r="G46" s="47" t="str">
        <f t="shared" si="1"/>
        <v>glucose</v>
      </c>
      <c r="H46" s="48">
        <f>H41</f>
        <v>0.02</v>
      </c>
      <c r="I46" s="47" t="str">
        <f t="shared" si="2"/>
        <v>glucose</v>
      </c>
      <c r="J46" s="48">
        <f>J41</f>
        <v>0.03</v>
      </c>
      <c r="K46" s="47" t="str">
        <f t="shared" si="3"/>
        <v>glucose</v>
      </c>
      <c r="L46" s="48">
        <f>L41</f>
        <v>0.04</v>
      </c>
      <c r="M46" s="47" t="str">
        <f t="shared" si="4"/>
        <v>glucose</v>
      </c>
      <c r="N46" s="48">
        <f>N41</f>
        <v>0.05</v>
      </c>
      <c r="O46" s="47" t="str">
        <f t="shared" si="5"/>
        <v>glucose</v>
      </c>
      <c r="P46" s="48">
        <f>P41</f>
        <v>0.060000000000000005</v>
      </c>
      <c r="Q46" s="47" t="str">
        <f t="shared" si="6"/>
        <v>glucose</v>
      </c>
      <c r="R46" s="48">
        <f>R41</f>
        <v>0.07</v>
      </c>
      <c r="S46" s="47" t="str">
        <f t="shared" si="7"/>
        <v>glucose</v>
      </c>
      <c r="T46" s="48">
        <f>T41</f>
        <v>0.08</v>
      </c>
      <c r="U46" s="47" t="str">
        <f t="shared" si="8"/>
        <v>glucose</v>
      </c>
      <c r="V46" s="48">
        <f>V41</f>
        <v>0.09</v>
      </c>
      <c r="W46" s="47" t="str">
        <f t="shared" si="9"/>
        <v>glucose</v>
      </c>
      <c r="X46" s="48">
        <f>X41</f>
        <v>0.09999999999999999</v>
      </c>
      <c r="Y46" s="47" t="str">
        <f t="shared" si="10"/>
        <v>glucose</v>
      </c>
      <c r="Z46" s="52">
        <f>Z41</f>
        <v>0.10999999999999999</v>
      </c>
    </row>
    <row r="47" spans="2:26" ht="18" customHeight="1">
      <c r="B47" s="109"/>
      <c r="C47" s="37" t="str">
        <f t="shared" si="11"/>
        <v>NaFornate</v>
      </c>
      <c r="D47" s="49">
        <f>D42+$N$6</f>
        <v>0.9999999999999999</v>
      </c>
      <c r="E47" s="37" t="str">
        <f t="shared" si="0"/>
        <v>NaFornate</v>
      </c>
      <c r="F47" s="49">
        <f>D47</f>
        <v>0.9999999999999999</v>
      </c>
      <c r="G47" s="37" t="str">
        <f t="shared" si="1"/>
        <v>NaFornate</v>
      </c>
      <c r="H47" s="49">
        <f>F47</f>
        <v>0.9999999999999999</v>
      </c>
      <c r="I47" s="37" t="str">
        <f t="shared" si="2"/>
        <v>NaFornate</v>
      </c>
      <c r="J47" s="49">
        <f>H47</f>
        <v>0.9999999999999999</v>
      </c>
      <c r="K47" s="37" t="str">
        <f t="shared" si="3"/>
        <v>NaFornate</v>
      </c>
      <c r="L47" s="49">
        <f>J47</f>
        <v>0.9999999999999999</v>
      </c>
      <c r="M47" s="37" t="str">
        <f t="shared" si="4"/>
        <v>NaFornate</v>
      </c>
      <c r="N47" s="49">
        <f>L47</f>
        <v>0.9999999999999999</v>
      </c>
      <c r="O47" s="37" t="str">
        <f t="shared" si="5"/>
        <v>NaFornate</v>
      </c>
      <c r="P47" s="49">
        <f>N47</f>
        <v>0.9999999999999999</v>
      </c>
      <c r="Q47" s="37" t="str">
        <f t="shared" si="6"/>
        <v>NaFornate</v>
      </c>
      <c r="R47" s="49">
        <f>P47</f>
        <v>0.9999999999999999</v>
      </c>
      <c r="S47" s="37" t="str">
        <f t="shared" si="7"/>
        <v>NaFornate</v>
      </c>
      <c r="T47" s="49">
        <f>R47</f>
        <v>0.9999999999999999</v>
      </c>
      <c r="U47" s="37" t="str">
        <f t="shared" si="8"/>
        <v>NaFornate</v>
      </c>
      <c r="V47" s="49">
        <f>T47</f>
        <v>0.9999999999999999</v>
      </c>
      <c r="W47" s="37" t="str">
        <f t="shared" si="9"/>
        <v>NaFornate</v>
      </c>
      <c r="X47" s="49">
        <f>V47</f>
        <v>0.9999999999999999</v>
      </c>
      <c r="Y47" s="37" t="str">
        <f t="shared" si="10"/>
        <v>NaFornate</v>
      </c>
      <c r="Z47" s="53">
        <f>X47</f>
        <v>0.9999999999999999</v>
      </c>
    </row>
    <row r="48" spans="2:26" ht="18" customHeight="1">
      <c r="B48" s="109"/>
      <c r="C48" s="37" t="str">
        <f t="shared" si="11"/>
        <v>Tris</v>
      </c>
      <c r="D48" s="49">
        <f>D43</f>
        <v>0.1</v>
      </c>
      <c r="E48" s="37" t="str">
        <f t="shared" si="0"/>
        <v>Tris</v>
      </c>
      <c r="F48" s="49">
        <f>D48</f>
        <v>0.1</v>
      </c>
      <c r="G48" s="37" t="str">
        <f t="shared" si="1"/>
        <v>Tris</v>
      </c>
      <c r="H48" s="49">
        <f>F48</f>
        <v>0.1</v>
      </c>
      <c r="I48" s="37" t="str">
        <f t="shared" si="2"/>
        <v>Tris</v>
      </c>
      <c r="J48" s="49">
        <f>H48</f>
        <v>0.1</v>
      </c>
      <c r="K48" s="37" t="str">
        <f t="shared" si="3"/>
        <v>Tris</v>
      </c>
      <c r="L48" s="49">
        <f>J48</f>
        <v>0.1</v>
      </c>
      <c r="M48" s="37" t="str">
        <f t="shared" si="4"/>
        <v>Tris</v>
      </c>
      <c r="N48" s="49">
        <f>L48</f>
        <v>0.1</v>
      </c>
      <c r="O48" s="37" t="str">
        <f t="shared" si="5"/>
        <v>Tris</v>
      </c>
      <c r="P48" s="49">
        <f>N48</f>
        <v>0.1</v>
      </c>
      <c r="Q48" s="37" t="str">
        <f t="shared" si="6"/>
        <v>Tris</v>
      </c>
      <c r="R48" s="49">
        <f>P48</f>
        <v>0.1</v>
      </c>
      <c r="S48" s="37" t="str">
        <f t="shared" si="7"/>
        <v>Tris</v>
      </c>
      <c r="T48" s="49">
        <f>R48</f>
        <v>0.1</v>
      </c>
      <c r="U48" s="37" t="str">
        <f t="shared" si="8"/>
        <v>Tris</v>
      </c>
      <c r="V48" s="49">
        <f>T48</f>
        <v>0.1</v>
      </c>
      <c r="W48" s="37" t="str">
        <f t="shared" si="9"/>
        <v>Tris</v>
      </c>
      <c r="X48" s="49">
        <f>V48</f>
        <v>0.1</v>
      </c>
      <c r="Y48" s="37" t="str">
        <f t="shared" si="10"/>
        <v>Tris</v>
      </c>
      <c r="Z48" s="53">
        <f>X48</f>
        <v>0.1</v>
      </c>
    </row>
    <row r="49" spans="2:26" ht="18" customHeight="1">
      <c r="B49" s="109"/>
      <c r="C49" s="37" t="str">
        <f t="shared" si="11"/>
        <v>PEG550MME</v>
      </c>
      <c r="D49" s="49">
        <f>D44</f>
        <v>0.08</v>
      </c>
      <c r="E49" s="37" t="str">
        <f t="shared" si="0"/>
        <v>PEG550MME</v>
      </c>
      <c r="F49" s="49">
        <f>D49</f>
        <v>0.08</v>
      </c>
      <c r="G49" s="37" t="str">
        <f t="shared" si="1"/>
        <v>PEG550MME</v>
      </c>
      <c r="H49" s="49">
        <f>F49</f>
        <v>0.08</v>
      </c>
      <c r="I49" s="37" t="str">
        <f t="shared" si="2"/>
        <v>PEG550MME</v>
      </c>
      <c r="J49" s="49">
        <f>H49</f>
        <v>0.08</v>
      </c>
      <c r="K49" s="37" t="str">
        <f t="shared" si="3"/>
        <v>PEG550MME</v>
      </c>
      <c r="L49" s="49">
        <f>J49</f>
        <v>0.08</v>
      </c>
      <c r="M49" s="37" t="str">
        <f t="shared" si="4"/>
        <v>PEG550MME</v>
      </c>
      <c r="N49" s="49">
        <f>L49</f>
        <v>0.08</v>
      </c>
      <c r="O49" s="37" t="str">
        <f t="shared" si="5"/>
        <v>PEG550MME</v>
      </c>
      <c r="P49" s="49">
        <f>N49</f>
        <v>0.08</v>
      </c>
      <c r="Q49" s="37" t="str">
        <f t="shared" si="6"/>
        <v>PEG550MME</v>
      </c>
      <c r="R49" s="49">
        <f>P49</f>
        <v>0.08</v>
      </c>
      <c r="S49" s="37" t="str">
        <f t="shared" si="7"/>
        <v>PEG550MME</v>
      </c>
      <c r="T49" s="49">
        <f>R49</f>
        <v>0.08</v>
      </c>
      <c r="U49" s="37" t="str">
        <f t="shared" si="8"/>
        <v>PEG550MME</v>
      </c>
      <c r="V49" s="49">
        <f>T49</f>
        <v>0.08</v>
      </c>
      <c r="W49" s="37" t="str">
        <f t="shared" si="9"/>
        <v>PEG550MME</v>
      </c>
      <c r="X49" s="49">
        <f>V49</f>
        <v>0.08</v>
      </c>
      <c r="Y49" s="37" t="str">
        <f t="shared" si="10"/>
        <v>PEG550MME</v>
      </c>
      <c r="Z49" s="53">
        <f>X49</f>
        <v>0.08</v>
      </c>
    </row>
    <row r="50" spans="2:26" ht="18" customHeight="1">
      <c r="B50" s="109"/>
      <c r="C50" s="37" t="str">
        <f t="shared" si="11"/>
        <v>none</v>
      </c>
      <c r="D50" s="49">
        <f>D45</f>
        <v>0</v>
      </c>
      <c r="E50" s="37" t="str">
        <f t="shared" si="0"/>
        <v>none</v>
      </c>
      <c r="F50" s="49">
        <f>D50</f>
        <v>0</v>
      </c>
      <c r="G50" s="37" t="str">
        <f t="shared" si="1"/>
        <v>none</v>
      </c>
      <c r="H50" s="49">
        <f>F50</f>
        <v>0</v>
      </c>
      <c r="I50" s="37" t="str">
        <f t="shared" si="2"/>
        <v>none</v>
      </c>
      <c r="J50" s="49">
        <f>H50</f>
        <v>0</v>
      </c>
      <c r="K50" s="37" t="str">
        <f t="shared" si="3"/>
        <v>none</v>
      </c>
      <c r="L50" s="49">
        <f>J50</f>
        <v>0</v>
      </c>
      <c r="M50" s="37" t="str">
        <f t="shared" si="4"/>
        <v>none</v>
      </c>
      <c r="N50" s="49">
        <f>L50</f>
        <v>0</v>
      </c>
      <c r="O50" s="37" t="str">
        <f t="shared" si="5"/>
        <v>none</v>
      </c>
      <c r="P50" s="49">
        <f>N50</f>
        <v>0</v>
      </c>
      <c r="Q50" s="37" t="str">
        <f t="shared" si="6"/>
        <v>none</v>
      </c>
      <c r="R50" s="49">
        <f>P50</f>
        <v>0</v>
      </c>
      <c r="S50" s="37" t="str">
        <f t="shared" si="7"/>
        <v>none</v>
      </c>
      <c r="T50" s="49">
        <f>R50</f>
        <v>0</v>
      </c>
      <c r="U50" s="37" t="str">
        <f t="shared" si="8"/>
        <v>none</v>
      </c>
      <c r="V50" s="49">
        <f>T50</f>
        <v>0</v>
      </c>
      <c r="W50" s="37" t="str">
        <f t="shared" si="9"/>
        <v>none</v>
      </c>
      <c r="X50" s="49">
        <f>V50</f>
        <v>0</v>
      </c>
      <c r="Y50" s="37" t="str">
        <f t="shared" si="10"/>
        <v>none</v>
      </c>
      <c r="Z50" s="53">
        <f>X50</f>
        <v>0</v>
      </c>
    </row>
    <row r="51" spans="2:26" ht="18" customHeight="1">
      <c r="B51" s="108" t="s">
        <v>5</v>
      </c>
      <c r="C51" s="47" t="str">
        <f t="shared" si="11"/>
        <v>glucose</v>
      </c>
      <c r="D51" s="48">
        <f>D46</f>
        <v>0</v>
      </c>
      <c r="E51" s="47" t="str">
        <f t="shared" si="0"/>
        <v>glucose</v>
      </c>
      <c r="F51" s="48">
        <f>F46</f>
        <v>0.01</v>
      </c>
      <c r="G51" s="47" t="str">
        <f t="shared" si="1"/>
        <v>glucose</v>
      </c>
      <c r="H51" s="48">
        <f>H46</f>
        <v>0.02</v>
      </c>
      <c r="I51" s="47" t="str">
        <f t="shared" si="2"/>
        <v>glucose</v>
      </c>
      <c r="J51" s="48">
        <f>J46</f>
        <v>0.03</v>
      </c>
      <c r="K51" s="47" t="str">
        <f t="shared" si="3"/>
        <v>glucose</v>
      </c>
      <c r="L51" s="48">
        <f>L46</f>
        <v>0.04</v>
      </c>
      <c r="M51" s="47" t="str">
        <f t="shared" si="4"/>
        <v>glucose</v>
      </c>
      <c r="N51" s="48">
        <f>N46</f>
        <v>0.05</v>
      </c>
      <c r="O51" s="47" t="str">
        <f t="shared" si="5"/>
        <v>glucose</v>
      </c>
      <c r="P51" s="48">
        <f>P46</f>
        <v>0.060000000000000005</v>
      </c>
      <c r="Q51" s="47" t="str">
        <f t="shared" si="6"/>
        <v>glucose</v>
      </c>
      <c r="R51" s="48">
        <f>R46</f>
        <v>0.07</v>
      </c>
      <c r="S51" s="47" t="str">
        <f t="shared" si="7"/>
        <v>glucose</v>
      </c>
      <c r="T51" s="48">
        <f>T46</f>
        <v>0.08</v>
      </c>
      <c r="U51" s="47" t="str">
        <f t="shared" si="8"/>
        <v>glucose</v>
      </c>
      <c r="V51" s="48">
        <f>V46</f>
        <v>0.09</v>
      </c>
      <c r="W51" s="47" t="str">
        <f t="shared" si="9"/>
        <v>glucose</v>
      </c>
      <c r="X51" s="48">
        <f>X46</f>
        <v>0.09999999999999999</v>
      </c>
      <c r="Y51" s="47" t="str">
        <f t="shared" si="10"/>
        <v>glucose</v>
      </c>
      <c r="Z51" s="52">
        <f>Z46</f>
        <v>0.10999999999999999</v>
      </c>
    </row>
    <row r="52" spans="2:26" ht="18" customHeight="1">
      <c r="B52" s="109"/>
      <c r="C52" s="37" t="str">
        <f t="shared" si="11"/>
        <v>NaFornate</v>
      </c>
      <c r="D52" s="49">
        <f>D47+$N$6</f>
        <v>1.0999999999999999</v>
      </c>
      <c r="E52" s="37" t="str">
        <f t="shared" si="0"/>
        <v>NaFornate</v>
      </c>
      <c r="F52" s="49">
        <f>D52</f>
        <v>1.0999999999999999</v>
      </c>
      <c r="G52" s="37" t="str">
        <f t="shared" si="1"/>
        <v>NaFornate</v>
      </c>
      <c r="H52" s="49">
        <f>F52</f>
        <v>1.0999999999999999</v>
      </c>
      <c r="I52" s="37" t="str">
        <f t="shared" si="2"/>
        <v>NaFornate</v>
      </c>
      <c r="J52" s="49">
        <f>H52</f>
        <v>1.0999999999999999</v>
      </c>
      <c r="K52" s="37" t="str">
        <f t="shared" si="3"/>
        <v>NaFornate</v>
      </c>
      <c r="L52" s="49">
        <f>J52</f>
        <v>1.0999999999999999</v>
      </c>
      <c r="M52" s="37" t="str">
        <f t="shared" si="4"/>
        <v>NaFornate</v>
      </c>
      <c r="N52" s="49">
        <f>L52</f>
        <v>1.0999999999999999</v>
      </c>
      <c r="O52" s="37" t="str">
        <f t="shared" si="5"/>
        <v>NaFornate</v>
      </c>
      <c r="P52" s="49">
        <f>N52</f>
        <v>1.0999999999999999</v>
      </c>
      <c r="Q52" s="37" t="str">
        <f t="shared" si="6"/>
        <v>NaFornate</v>
      </c>
      <c r="R52" s="49">
        <f>P52</f>
        <v>1.0999999999999999</v>
      </c>
      <c r="S52" s="37" t="str">
        <f t="shared" si="7"/>
        <v>NaFornate</v>
      </c>
      <c r="T52" s="49">
        <f>R52</f>
        <v>1.0999999999999999</v>
      </c>
      <c r="U52" s="37" t="str">
        <f t="shared" si="8"/>
        <v>NaFornate</v>
      </c>
      <c r="V52" s="49">
        <f>T52</f>
        <v>1.0999999999999999</v>
      </c>
      <c r="W52" s="37" t="str">
        <f t="shared" si="9"/>
        <v>NaFornate</v>
      </c>
      <c r="X52" s="49">
        <f>V52</f>
        <v>1.0999999999999999</v>
      </c>
      <c r="Y52" s="37" t="str">
        <f t="shared" si="10"/>
        <v>NaFornate</v>
      </c>
      <c r="Z52" s="53">
        <f>X52</f>
        <v>1.0999999999999999</v>
      </c>
    </row>
    <row r="53" spans="2:26" ht="18" customHeight="1">
      <c r="B53" s="109"/>
      <c r="C53" s="37" t="str">
        <f t="shared" si="11"/>
        <v>Tris</v>
      </c>
      <c r="D53" s="49">
        <f>D48</f>
        <v>0.1</v>
      </c>
      <c r="E53" s="37" t="str">
        <f t="shared" si="0"/>
        <v>Tris</v>
      </c>
      <c r="F53" s="49">
        <f>D53</f>
        <v>0.1</v>
      </c>
      <c r="G53" s="37" t="str">
        <f t="shared" si="1"/>
        <v>Tris</v>
      </c>
      <c r="H53" s="49">
        <f>F53</f>
        <v>0.1</v>
      </c>
      <c r="I53" s="37" t="str">
        <f t="shared" si="2"/>
        <v>Tris</v>
      </c>
      <c r="J53" s="49">
        <f>H53</f>
        <v>0.1</v>
      </c>
      <c r="K53" s="37" t="str">
        <f t="shared" si="3"/>
        <v>Tris</v>
      </c>
      <c r="L53" s="49">
        <f>J53</f>
        <v>0.1</v>
      </c>
      <c r="M53" s="37" t="str">
        <f t="shared" si="4"/>
        <v>Tris</v>
      </c>
      <c r="N53" s="49">
        <f>L53</f>
        <v>0.1</v>
      </c>
      <c r="O53" s="37" t="str">
        <f t="shared" si="5"/>
        <v>Tris</v>
      </c>
      <c r="P53" s="49">
        <f>N53</f>
        <v>0.1</v>
      </c>
      <c r="Q53" s="37" t="str">
        <f t="shared" si="6"/>
        <v>Tris</v>
      </c>
      <c r="R53" s="49">
        <f>P53</f>
        <v>0.1</v>
      </c>
      <c r="S53" s="37" t="str">
        <f t="shared" si="7"/>
        <v>Tris</v>
      </c>
      <c r="T53" s="49">
        <f>R53</f>
        <v>0.1</v>
      </c>
      <c r="U53" s="37" t="str">
        <f t="shared" si="8"/>
        <v>Tris</v>
      </c>
      <c r="V53" s="49">
        <f>T53</f>
        <v>0.1</v>
      </c>
      <c r="W53" s="37" t="str">
        <f t="shared" si="9"/>
        <v>Tris</v>
      </c>
      <c r="X53" s="49">
        <f>V53</f>
        <v>0.1</v>
      </c>
      <c r="Y53" s="37" t="str">
        <f t="shared" si="10"/>
        <v>Tris</v>
      </c>
      <c r="Z53" s="53">
        <f>X53</f>
        <v>0.1</v>
      </c>
    </row>
    <row r="54" spans="2:26" ht="18" customHeight="1">
      <c r="B54" s="109"/>
      <c r="C54" s="37" t="str">
        <f t="shared" si="11"/>
        <v>PEG550MME</v>
      </c>
      <c r="D54" s="49">
        <f>D49</f>
        <v>0.08</v>
      </c>
      <c r="E54" s="37" t="str">
        <f t="shared" si="0"/>
        <v>PEG550MME</v>
      </c>
      <c r="F54" s="49">
        <f>D54</f>
        <v>0.08</v>
      </c>
      <c r="G54" s="37" t="str">
        <f t="shared" si="1"/>
        <v>PEG550MME</v>
      </c>
      <c r="H54" s="49">
        <f>F54</f>
        <v>0.08</v>
      </c>
      <c r="I54" s="37" t="str">
        <f t="shared" si="2"/>
        <v>PEG550MME</v>
      </c>
      <c r="J54" s="49">
        <f>H54</f>
        <v>0.08</v>
      </c>
      <c r="K54" s="37" t="str">
        <f t="shared" si="3"/>
        <v>PEG550MME</v>
      </c>
      <c r="L54" s="49">
        <f>J54</f>
        <v>0.08</v>
      </c>
      <c r="M54" s="37" t="str">
        <f t="shared" si="4"/>
        <v>PEG550MME</v>
      </c>
      <c r="N54" s="49">
        <f>L54</f>
        <v>0.08</v>
      </c>
      <c r="O54" s="37" t="str">
        <f t="shared" si="5"/>
        <v>PEG550MME</v>
      </c>
      <c r="P54" s="49">
        <f>N54</f>
        <v>0.08</v>
      </c>
      <c r="Q54" s="37" t="str">
        <f t="shared" si="6"/>
        <v>PEG550MME</v>
      </c>
      <c r="R54" s="49">
        <f>P54</f>
        <v>0.08</v>
      </c>
      <c r="S54" s="37" t="str">
        <f t="shared" si="7"/>
        <v>PEG550MME</v>
      </c>
      <c r="T54" s="49">
        <f>R54</f>
        <v>0.08</v>
      </c>
      <c r="U54" s="37" t="str">
        <f t="shared" si="8"/>
        <v>PEG550MME</v>
      </c>
      <c r="V54" s="49">
        <f>T54</f>
        <v>0.08</v>
      </c>
      <c r="W54" s="37" t="str">
        <f t="shared" si="9"/>
        <v>PEG550MME</v>
      </c>
      <c r="X54" s="49">
        <f>V54</f>
        <v>0.08</v>
      </c>
      <c r="Y54" s="37" t="str">
        <f t="shared" si="10"/>
        <v>PEG550MME</v>
      </c>
      <c r="Z54" s="53">
        <f>X54</f>
        <v>0.08</v>
      </c>
    </row>
    <row r="55" spans="2:26" ht="18" customHeight="1">
      <c r="B55" s="109"/>
      <c r="C55" s="37" t="str">
        <f t="shared" si="11"/>
        <v>none</v>
      </c>
      <c r="D55" s="49">
        <f>D50</f>
        <v>0</v>
      </c>
      <c r="E55" s="37" t="str">
        <f t="shared" si="0"/>
        <v>none</v>
      </c>
      <c r="F55" s="49">
        <f>D55</f>
        <v>0</v>
      </c>
      <c r="G55" s="37" t="str">
        <f t="shared" si="1"/>
        <v>none</v>
      </c>
      <c r="H55" s="49">
        <f>F55</f>
        <v>0</v>
      </c>
      <c r="I55" s="37" t="str">
        <f t="shared" si="2"/>
        <v>none</v>
      </c>
      <c r="J55" s="49">
        <f>H55</f>
        <v>0</v>
      </c>
      <c r="K55" s="37" t="str">
        <f t="shared" si="3"/>
        <v>none</v>
      </c>
      <c r="L55" s="49">
        <f>J55</f>
        <v>0</v>
      </c>
      <c r="M55" s="37" t="str">
        <f t="shared" si="4"/>
        <v>none</v>
      </c>
      <c r="N55" s="49">
        <f>L55</f>
        <v>0</v>
      </c>
      <c r="O55" s="37" t="str">
        <f t="shared" si="5"/>
        <v>none</v>
      </c>
      <c r="P55" s="49">
        <f>N55</f>
        <v>0</v>
      </c>
      <c r="Q55" s="37" t="str">
        <f t="shared" si="6"/>
        <v>none</v>
      </c>
      <c r="R55" s="49">
        <f>P55</f>
        <v>0</v>
      </c>
      <c r="S55" s="37" t="str">
        <f t="shared" si="7"/>
        <v>none</v>
      </c>
      <c r="T55" s="49">
        <f>R55</f>
        <v>0</v>
      </c>
      <c r="U55" s="37" t="str">
        <f t="shared" si="8"/>
        <v>none</v>
      </c>
      <c r="V55" s="49">
        <f>T55</f>
        <v>0</v>
      </c>
      <c r="W55" s="37" t="str">
        <f t="shared" si="9"/>
        <v>none</v>
      </c>
      <c r="X55" s="49">
        <f>V55</f>
        <v>0</v>
      </c>
      <c r="Y55" s="37" t="str">
        <f t="shared" si="10"/>
        <v>none</v>
      </c>
      <c r="Z55" s="53">
        <f>X55</f>
        <v>0</v>
      </c>
    </row>
    <row r="56" spans="2:26" ht="18" customHeight="1">
      <c r="B56" s="108" t="s">
        <v>6</v>
      </c>
      <c r="C56" s="47" t="str">
        <f t="shared" si="11"/>
        <v>glucose</v>
      </c>
      <c r="D56" s="48">
        <f>D51</f>
        <v>0</v>
      </c>
      <c r="E56" s="47" t="str">
        <f t="shared" si="0"/>
        <v>glucose</v>
      </c>
      <c r="F56" s="48">
        <f>F51</f>
        <v>0.01</v>
      </c>
      <c r="G56" s="47" t="str">
        <f t="shared" si="1"/>
        <v>glucose</v>
      </c>
      <c r="H56" s="48">
        <f>H51</f>
        <v>0.02</v>
      </c>
      <c r="I56" s="47" t="str">
        <f t="shared" si="2"/>
        <v>glucose</v>
      </c>
      <c r="J56" s="48">
        <f>J51</f>
        <v>0.03</v>
      </c>
      <c r="K56" s="47" t="str">
        <f t="shared" si="3"/>
        <v>glucose</v>
      </c>
      <c r="L56" s="48">
        <f>L51</f>
        <v>0.04</v>
      </c>
      <c r="M56" s="47" t="str">
        <f t="shared" si="4"/>
        <v>glucose</v>
      </c>
      <c r="N56" s="48">
        <f>N51</f>
        <v>0.05</v>
      </c>
      <c r="O56" s="47" t="str">
        <f t="shared" si="5"/>
        <v>glucose</v>
      </c>
      <c r="P56" s="48">
        <f>P51</f>
        <v>0.060000000000000005</v>
      </c>
      <c r="Q56" s="47" t="str">
        <f t="shared" si="6"/>
        <v>glucose</v>
      </c>
      <c r="R56" s="48">
        <f>R51</f>
        <v>0.07</v>
      </c>
      <c r="S56" s="47" t="str">
        <f t="shared" si="7"/>
        <v>glucose</v>
      </c>
      <c r="T56" s="48">
        <f>T51</f>
        <v>0.08</v>
      </c>
      <c r="U56" s="47" t="str">
        <f t="shared" si="8"/>
        <v>glucose</v>
      </c>
      <c r="V56" s="48">
        <f>V51</f>
        <v>0.09</v>
      </c>
      <c r="W56" s="47" t="str">
        <f t="shared" si="9"/>
        <v>glucose</v>
      </c>
      <c r="X56" s="48">
        <f>X51</f>
        <v>0.09999999999999999</v>
      </c>
      <c r="Y56" s="47" t="str">
        <f t="shared" si="10"/>
        <v>glucose</v>
      </c>
      <c r="Z56" s="52">
        <f>Z51</f>
        <v>0.10999999999999999</v>
      </c>
    </row>
    <row r="57" spans="2:26" ht="18" customHeight="1">
      <c r="B57" s="109"/>
      <c r="C57" s="37" t="str">
        <f t="shared" si="11"/>
        <v>NaFornate</v>
      </c>
      <c r="D57" s="49">
        <f>D52+$N$6</f>
        <v>1.2</v>
      </c>
      <c r="E57" s="37" t="str">
        <f t="shared" si="0"/>
        <v>NaFornate</v>
      </c>
      <c r="F57" s="49">
        <f>D57</f>
        <v>1.2</v>
      </c>
      <c r="G57" s="37" t="str">
        <f t="shared" si="1"/>
        <v>NaFornate</v>
      </c>
      <c r="H57" s="49">
        <f>F57</f>
        <v>1.2</v>
      </c>
      <c r="I57" s="37" t="str">
        <f t="shared" si="2"/>
        <v>NaFornate</v>
      </c>
      <c r="J57" s="49">
        <f>H57</f>
        <v>1.2</v>
      </c>
      <c r="K57" s="37" t="str">
        <f t="shared" si="3"/>
        <v>NaFornate</v>
      </c>
      <c r="L57" s="49">
        <f>J57</f>
        <v>1.2</v>
      </c>
      <c r="M57" s="37" t="str">
        <f t="shared" si="4"/>
        <v>NaFornate</v>
      </c>
      <c r="N57" s="49">
        <f>L57</f>
        <v>1.2</v>
      </c>
      <c r="O57" s="37" t="str">
        <f t="shared" si="5"/>
        <v>NaFornate</v>
      </c>
      <c r="P57" s="49">
        <f>N57</f>
        <v>1.2</v>
      </c>
      <c r="Q57" s="37" t="str">
        <f t="shared" si="6"/>
        <v>NaFornate</v>
      </c>
      <c r="R57" s="49">
        <f>P57</f>
        <v>1.2</v>
      </c>
      <c r="S57" s="37" t="str">
        <f t="shared" si="7"/>
        <v>NaFornate</v>
      </c>
      <c r="T57" s="49">
        <f>R57</f>
        <v>1.2</v>
      </c>
      <c r="U57" s="37" t="str">
        <f t="shared" si="8"/>
        <v>NaFornate</v>
      </c>
      <c r="V57" s="49">
        <f>T57</f>
        <v>1.2</v>
      </c>
      <c r="W57" s="37" t="str">
        <f t="shared" si="9"/>
        <v>NaFornate</v>
      </c>
      <c r="X57" s="49">
        <f>V57</f>
        <v>1.2</v>
      </c>
      <c r="Y57" s="37" t="str">
        <f t="shared" si="10"/>
        <v>NaFornate</v>
      </c>
      <c r="Z57" s="53">
        <f>X57</f>
        <v>1.2</v>
      </c>
    </row>
    <row r="58" spans="2:26" ht="18" customHeight="1">
      <c r="B58" s="109"/>
      <c r="C58" s="37" t="str">
        <f t="shared" si="11"/>
        <v>Tris</v>
      </c>
      <c r="D58" s="49">
        <f>D53</f>
        <v>0.1</v>
      </c>
      <c r="E58" s="37" t="str">
        <f t="shared" si="0"/>
        <v>Tris</v>
      </c>
      <c r="F58" s="49">
        <f>D58</f>
        <v>0.1</v>
      </c>
      <c r="G58" s="37" t="str">
        <f t="shared" si="1"/>
        <v>Tris</v>
      </c>
      <c r="H58" s="49">
        <f>F58</f>
        <v>0.1</v>
      </c>
      <c r="I58" s="37" t="str">
        <f t="shared" si="2"/>
        <v>Tris</v>
      </c>
      <c r="J58" s="49">
        <f>H58</f>
        <v>0.1</v>
      </c>
      <c r="K58" s="37" t="str">
        <f t="shared" si="3"/>
        <v>Tris</v>
      </c>
      <c r="L58" s="49">
        <f>J58</f>
        <v>0.1</v>
      </c>
      <c r="M58" s="37" t="str">
        <f t="shared" si="4"/>
        <v>Tris</v>
      </c>
      <c r="N58" s="49">
        <f>L58</f>
        <v>0.1</v>
      </c>
      <c r="O58" s="37" t="str">
        <f t="shared" si="5"/>
        <v>Tris</v>
      </c>
      <c r="P58" s="49">
        <f>N58</f>
        <v>0.1</v>
      </c>
      <c r="Q58" s="37" t="str">
        <f t="shared" si="6"/>
        <v>Tris</v>
      </c>
      <c r="R58" s="49">
        <f>P58</f>
        <v>0.1</v>
      </c>
      <c r="S58" s="37" t="str">
        <f t="shared" si="7"/>
        <v>Tris</v>
      </c>
      <c r="T58" s="49">
        <f>R58</f>
        <v>0.1</v>
      </c>
      <c r="U58" s="37" t="str">
        <f t="shared" si="8"/>
        <v>Tris</v>
      </c>
      <c r="V58" s="49">
        <f>T58</f>
        <v>0.1</v>
      </c>
      <c r="W58" s="37" t="str">
        <f t="shared" si="9"/>
        <v>Tris</v>
      </c>
      <c r="X58" s="49">
        <f>V58</f>
        <v>0.1</v>
      </c>
      <c r="Y58" s="37" t="str">
        <f t="shared" si="10"/>
        <v>Tris</v>
      </c>
      <c r="Z58" s="53">
        <f>X58</f>
        <v>0.1</v>
      </c>
    </row>
    <row r="59" spans="2:26" ht="18" customHeight="1">
      <c r="B59" s="109"/>
      <c r="C59" s="37" t="str">
        <f t="shared" si="11"/>
        <v>PEG550MME</v>
      </c>
      <c r="D59" s="49">
        <f>D54</f>
        <v>0.08</v>
      </c>
      <c r="E59" s="37" t="str">
        <f t="shared" si="0"/>
        <v>PEG550MME</v>
      </c>
      <c r="F59" s="49">
        <f>D59</f>
        <v>0.08</v>
      </c>
      <c r="G59" s="37" t="str">
        <f t="shared" si="1"/>
        <v>PEG550MME</v>
      </c>
      <c r="H59" s="49">
        <f>F59</f>
        <v>0.08</v>
      </c>
      <c r="I59" s="37" t="str">
        <f t="shared" si="2"/>
        <v>PEG550MME</v>
      </c>
      <c r="J59" s="49">
        <f>H59</f>
        <v>0.08</v>
      </c>
      <c r="K59" s="37" t="str">
        <f t="shared" si="3"/>
        <v>PEG550MME</v>
      </c>
      <c r="L59" s="49">
        <f>J59</f>
        <v>0.08</v>
      </c>
      <c r="M59" s="37" t="str">
        <f t="shared" si="4"/>
        <v>PEG550MME</v>
      </c>
      <c r="N59" s="49">
        <f>L59</f>
        <v>0.08</v>
      </c>
      <c r="O59" s="37" t="str">
        <f t="shared" si="5"/>
        <v>PEG550MME</v>
      </c>
      <c r="P59" s="49">
        <f>N59</f>
        <v>0.08</v>
      </c>
      <c r="Q59" s="37" t="str">
        <f t="shared" si="6"/>
        <v>PEG550MME</v>
      </c>
      <c r="R59" s="49">
        <f>P59</f>
        <v>0.08</v>
      </c>
      <c r="S59" s="37" t="str">
        <f t="shared" si="7"/>
        <v>PEG550MME</v>
      </c>
      <c r="T59" s="49">
        <f>R59</f>
        <v>0.08</v>
      </c>
      <c r="U59" s="37" t="str">
        <f t="shared" si="8"/>
        <v>PEG550MME</v>
      </c>
      <c r="V59" s="49">
        <f>T59</f>
        <v>0.08</v>
      </c>
      <c r="W59" s="37" t="str">
        <f t="shared" si="9"/>
        <v>PEG550MME</v>
      </c>
      <c r="X59" s="49">
        <f>V59</f>
        <v>0.08</v>
      </c>
      <c r="Y59" s="37" t="str">
        <f t="shared" si="10"/>
        <v>PEG550MME</v>
      </c>
      <c r="Z59" s="53">
        <f>X59</f>
        <v>0.08</v>
      </c>
    </row>
    <row r="60" spans="2:26" ht="18" customHeight="1">
      <c r="B60" s="113"/>
      <c r="C60" s="37" t="str">
        <f t="shared" si="11"/>
        <v>none</v>
      </c>
      <c r="D60" s="49">
        <f>D55</f>
        <v>0</v>
      </c>
      <c r="E60" s="37" t="str">
        <f t="shared" si="0"/>
        <v>none</v>
      </c>
      <c r="F60" s="49">
        <f>D60</f>
        <v>0</v>
      </c>
      <c r="G60" s="37" t="str">
        <f t="shared" si="1"/>
        <v>none</v>
      </c>
      <c r="H60" s="49">
        <f>F60</f>
        <v>0</v>
      </c>
      <c r="I60" s="37" t="str">
        <f t="shared" si="2"/>
        <v>none</v>
      </c>
      <c r="J60" s="49">
        <f>H60</f>
        <v>0</v>
      </c>
      <c r="K60" s="37" t="str">
        <f t="shared" si="3"/>
        <v>none</v>
      </c>
      <c r="L60" s="49">
        <f>J60</f>
        <v>0</v>
      </c>
      <c r="M60" s="37" t="str">
        <f t="shared" si="4"/>
        <v>none</v>
      </c>
      <c r="N60" s="49">
        <f>L60</f>
        <v>0</v>
      </c>
      <c r="O60" s="37" t="str">
        <f t="shared" si="5"/>
        <v>none</v>
      </c>
      <c r="P60" s="49">
        <f>N60</f>
        <v>0</v>
      </c>
      <c r="Q60" s="37" t="str">
        <f t="shared" si="6"/>
        <v>none</v>
      </c>
      <c r="R60" s="49">
        <f>P60</f>
        <v>0</v>
      </c>
      <c r="S60" s="37" t="str">
        <f t="shared" si="7"/>
        <v>none</v>
      </c>
      <c r="T60" s="49">
        <f>R60</f>
        <v>0</v>
      </c>
      <c r="U60" s="37" t="str">
        <f t="shared" si="8"/>
        <v>none</v>
      </c>
      <c r="V60" s="49">
        <f>T60</f>
        <v>0</v>
      </c>
      <c r="W60" s="37" t="str">
        <f t="shared" si="9"/>
        <v>none</v>
      </c>
      <c r="X60" s="49">
        <f>V60</f>
        <v>0</v>
      </c>
      <c r="Y60" s="37" t="str">
        <f t="shared" si="10"/>
        <v>none</v>
      </c>
      <c r="Z60" s="53">
        <f>X60</f>
        <v>0</v>
      </c>
    </row>
    <row r="61" spans="2:26" ht="18" customHeight="1">
      <c r="B61" s="109" t="s">
        <v>7</v>
      </c>
      <c r="C61" s="66" t="str">
        <f t="shared" si="11"/>
        <v>glucose</v>
      </c>
      <c r="D61" s="67">
        <f>D56</f>
        <v>0</v>
      </c>
      <c r="E61" s="47" t="str">
        <f t="shared" si="0"/>
        <v>glucose</v>
      </c>
      <c r="F61" s="48">
        <f>F56</f>
        <v>0.01</v>
      </c>
      <c r="G61" s="47" t="str">
        <f t="shared" si="1"/>
        <v>glucose</v>
      </c>
      <c r="H61" s="48">
        <f>H56</f>
        <v>0.02</v>
      </c>
      <c r="I61" s="47" t="str">
        <f t="shared" si="2"/>
        <v>glucose</v>
      </c>
      <c r="J61" s="48">
        <f>J56</f>
        <v>0.03</v>
      </c>
      <c r="K61" s="47" t="str">
        <f t="shared" si="3"/>
        <v>glucose</v>
      </c>
      <c r="L61" s="48">
        <f>L56</f>
        <v>0.04</v>
      </c>
      <c r="M61" s="47" t="str">
        <f t="shared" si="4"/>
        <v>glucose</v>
      </c>
      <c r="N61" s="48">
        <f>N56</f>
        <v>0.05</v>
      </c>
      <c r="O61" s="47" t="str">
        <f t="shared" si="5"/>
        <v>glucose</v>
      </c>
      <c r="P61" s="48">
        <f>P56</f>
        <v>0.060000000000000005</v>
      </c>
      <c r="Q61" s="47" t="str">
        <f t="shared" si="6"/>
        <v>glucose</v>
      </c>
      <c r="R61" s="48">
        <f>R56</f>
        <v>0.07</v>
      </c>
      <c r="S61" s="47" t="str">
        <f t="shared" si="7"/>
        <v>glucose</v>
      </c>
      <c r="T61" s="48">
        <f>T56</f>
        <v>0.08</v>
      </c>
      <c r="U61" s="47" t="str">
        <f t="shared" si="8"/>
        <v>glucose</v>
      </c>
      <c r="V61" s="48">
        <f>V56</f>
        <v>0.09</v>
      </c>
      <c r="W61" s="47" t="str">
        <f t="shared" si="9"/>
        <v>glucose</v>
      </c>
      <c r="X61" s="48">
        <f>X56</f>
        <v>0.09999999999999999</v>
      </c>
      <c r="Y61" s="72" t="str">
        <f t="shared" si="10"/>
        <v>glucose</v>
      </c>
      <c r="Z61" s="73">
        <f>Z56</f>
        <v>0.10999999999999999</v>
      </c>
    </row>
    <row r="62" spans="2:26" ht="18" customHeight="1">
      <c r="B62" s="109"/>
      <c r="C62" s="68" t="str">
        <f t="shared" si="11"/>
        <v>NaFornate</v>
      </c>
      <c r="D62" s="69">
        <f>D57+$N$6</f>
        <v>1.3</v>
      </c>
      <c r="E62" s="37" t="str">
        <f t="shared" si="0"/>
        <v>NaFornate</v>
      </c>
      <c r="F62" s="49">
        <f>D62</f>
        <v>1.3</v>
      </c>
      <c r="G62" s="37" t="str">
        <f t="shared" si="1"/>
        <v>NaFornate</v>
      </c>
      <c r="H62" s="49">
        <f>F62</f>
        <v>1.3</v>
      </c>
      <c r="I62" s="37" t="str">
        <f t="shared" si="2"/>
        <v>NaFornate</v>
      </c>
      <c r="J62" s="49">
        <f>H62</f>
        <v>1.3</v>
      </c>
      <c r="K62" s="37" t="str">
        <f t="shared" si="3"/>
        <v>NaFornate</v>
      </c>
      <c r="L62" s="49">
        <f>J62</f>
        <v>1.3</v>
      </c>
      <c r="M62" s="37" t="str">
        <f t="shared" si="4"/>
        <v>NaFornate</v>
      </c>
      <c r="N62" s="49">
        <f>L62</f>
        <v>1.3</v>
      </c>
      <c r="O62" s="37" t="str">
        <f t="shared" si="5"/>
        <v>NaFornate</v>
      </c>
      <c r="P62" s="49">
        <f>N62</f>
        <v>1.3</v>
      </c>
      <c r="Q62" s="37" t="str">
        <f t="shared" si="6"/>
        <v>NaFornate</v>
      </c>
      <c r="R62" s="49">
        <f>P62</f>
        <v>1.3</v>
      </c>
      <c r="S62" s="37" t="str">
        <f t="shared" si="7"/>
        <v>NaFornate</v>
      </c>
      <c r="T62" s="49">
        <f>R62</f>
        <v>1.3</v>
      </c>
      <c r="U62" s="37" t="str">
        <f t="shared" si="8"/>
        <v>NaFornate</v>
      </c>
      <c r="V62" s="49">
        <f>T62</f>
        <v>1.3</v>
      </c>
      <c r="W62" s="37" t="str">
        <f t="shared" si="9"/>
        <v>NaFornate</v>
      </c>
      <c r="X62" s="49">
        <f>V62</f>
        <v>1.3</v>
      </c>
      <c r="Y62" s="74" t="str">
        <f t="shared" si="10"/>
        <v>NaFornate</v>
      </c>
      <c r="Z62" s="75">
        <f>X62</f>
        <v>1.3</v>
      </c>
    </row>
    <row r="63" spans="2:26" ht="18" customHeight="1">
      <c r="B63" s="109"/>
      <c r="C63" s="68" t="str">
        <f t="shared" si="11"/>
        <v>Tris</v>
      </c>
      <c r="D63" s="69">
        <f>D58</f>
        <v>0.1</v>
      </c>
      <c r="E63" s="37" t="str">
        <f t="shared" si="0"/>
        <v>Tris</v>
      </c>
      <c r="F63" s="49">
        <f>D63</f>
        <v>0.1</v>
      </c>
      <c r="G63" s="37" t="str">
        <f t="shared" si="1"/>
        <v>Tris</v>
      </c>
      <c r="H63" s="49">
        <f>F63</f>
        <v>0.1</v>
      </c>
      <c r="I63" s="37" t="str">
        <f t="shared" si="2"/>
        <v>Tris</v>
      </c>
      <c r="J63" s="49">
        <f>H63</f>
        <v>0.1</v>
      </c>
      <c r="K63" s="37" t="str">
        <f t="shared" si="3"/>
        <v>Tris</v>
      </c>
      <c r="L63" s="49">
        <f>J63</f>
        <v>0.1</v>
      </c>
      <c r="M63" s="37" t="str">
        <f t="shared" si="4"/>
        <v>Tris</v>
      </c>
      <c r="N63" s="49">
        <f>L63</f>
        <v>0.1</v>
      </c>
      <c r="O63" s="37" t="str">
        <f t="shared" si="5"/>
        <v>Tris</v>
      </c>
      <c r="P63" s="49">
        <f>N63</f>
        <v>0.1</v>
      </c>
      <c r="Q63" s="37" t="str">
        <f t="shared" si="6"/>
        <v>Tris</v>
      </c>
      <c r="R63" s="49">
        <f>P63</f>
        <v>0.1</v>
      </c>
      <c r="S63" s="37" t="str">
        <f t="shared" si="7"/>
        <v>Tris</v>
      </c>
      <c r="T63" s="49">
        <f>R63</f>
        <v>0.1</v>
      </c>
      <c r="U63" s="37" t="str">
        <f t="shared" si="8"/>
        <v>Tris</v>
      </c>
      <c r="V63" s="49">
        <f>T63</f>
        <v>0.1</v>
      </c>
      <c r="W63" s="37" t="str">
        <f t="shared" si="9"/>
        <v>Tris</v>
      </c>
      <c r="X63" s="49">
        <f>V63</f>
        <v>0.1</v>
      </c>
      <c r="Y63" s="74" t="str">
        <f t="shared" si="10"/>
        <v>Tris</v>
      </c>
      <c r="Z63" s="75">
        <f>X63</f>
        <v>0.1</v>
      </c>
    </row>
    <row r="64" spans="2:26" ht="18" customHeight="1">
      <c r="B64" s="109"/>
      <c r="C64" s="68" t="str">
        <f t="shared" si="11"/>
        <v>PEG550MME</v>
      </c>
      <c r="D64" s="69">
        <f>D59</f>
        <v>0.08</v>
      </c>
      <c r="E64" s="37" t="str">
        <f t="shared" si="0"/>
        <v>PEG550MME</v>
      </c>
      <c r="F64" s="49">
        <f>D64</f>
        <v>0.08</v>
      </c>
      <c r="G64" s="37" t="str">
        <f t="shared" si="1"/>
        <v>PEG550MME</v>
      </c>
      <c r="H64" s="49">
        <f>F64</f>
        <v>0.08</v>
      </c>
      <c r="I64" s="37" t="str">
        <f t="shared" si="2"/>
        <v>PEG550MME</v>
      </c>
      <c r="J64" s="49">
        <f>H64</f>
        <v>0.08</v>
      </c>
      <c r="K64" s="37" t="str">
        <f t="shared" si="3"/>
        <v>PEG550MME</v>
      </c>
      <c r="L64" s="49">
        <f>J64</f>
        <v>0.08</v>
      </c>
      <c r="M64" s="37" t="str">
        <f t="shared" si="4"/>
        <v>PEG550MME</v>
      </c>
      <c r="N64" s="49">
        <f>L64</f>
        <v>0.08</v>
      </c>
      <c r="O64" s="37" t="str">
        <f t="shared" si="5"/>
        <v>PEG550MME</v>
      </c>
      <c r="P64" s="49">
        <f>N64</f>
        <v>0.08</v>
      </c>
      <c r="Q64" s="37" t="str">
        <f t="shared" si="6"/>
        <v>PEG550MME</v>
      </c>
      <c r="R64" s="49">
        <f>P64</f>
        <v>0.08</v>
      </c>
      <c r="S64" s="37" t="str">
        <f t="shared" si="7"/>
        <v>PEG550MME</v>
      </c>
      <c r="T64" s="49">
        <f>R64</f>
        <v>0.08</v>
      </c>
      <c r="U64" s="37" t="str">
        <f t="shared" si="8"/>
        <v>PEG550MME</v>
      </c>
      <c r="V64" s="49">
        <f>T64</f>
        <v>0.08</v>
      </c>
      <c r="W64" s="37" t="str">
        <f t="shared" si="9"/>
        <v>PEG550MME</v>
      </c>
      <c r="X64" s="49">
        <f>V64</f>
        <v>0.08</v>
      </c>
      <c r="Y64" s="74" t="str">
        <f t="shared" si="10"/>
        <v>PEG550MME</v>
      </c>
      <c r="Z64" s="75">
        <f>X64</f>
        <v>0.08</v>
      </c>
    </row>
    <row r="65" spans="2:26" ht="18" customHeight="1" thickBot="1">
      <c r="B65" s="110"/>
      <c r="C65" s="70" t="str">
        <f t="shared" si="11"/>
        <v>none</v>
      </c>
      <c r="D65" s="71">
        <f>D60</f>
        <v>0</v>
      </c>
      <c r="E65" s="54" t="str">
        <f t="shared" si="0"/>
        <v>none</v>
      </c>
      <c r="F65" s="55">
        <f>D65</f>
        <v>0</v>
      </c>
      <c r="G65" s="54" t="str">
        <f t="shared" si="1"/>
        <v>none</v>
      </c>
      <c r="H65" s="55">
        <f>F65</f>
        <v>0</v>
      </c>
      <c r="I65" s="54" t="str">
        <f t="shared" si="2"/>
        <v>none</v>
      </c>
      <c r="J65" s="55">
        <f>H65</f>
        <v>0</v>
      </c>
      <c r="K65" s="54" t="str">
        <f t="shared" si="3"/>
        <v>none</v>
      </c>
      <c r="L65" s="55">
        <f>J65</f>
        <v>0</v>
      </c>
      <c r="M65" s="54" t="str">
        <f t="shared" si="4"/>
        <v>none</v>
      </c>
      <c r="N65" s="55">
        <f>L65</f>
        <v>0</v>
      </c>
      <c r="O65" s="54" t="str">
        <f t="shared" si="5"/>
        <v>none</v>
      </c>
      <c r="P65" s="55">
        <f>N65</f>
        <v>0</v>
      </c>
      <c r="Q65" s="54" t="str">
        <f t="shared" si="6"/>
        <v>none</v>
      </c>
      <c r="R65" s="55">
        <f>P65</f>
        <v>0</v>
      </c>
      <c r="S65" s="54" t="str">
        <f t="shared" si="7"/>
        <v>none</v>
      </c>
      <c r="T65" s="55">
        <f>R65</f>
        <v>0</v>
      </c>
      <c r="U65" s="54" t="str">
        <f t="shared" si="8"/>
        <v>none</v>
      </c>
      <c r="V65" s="55">
        <f>T65</f>
        <v>0</v>
      </c>
      <c r="W65" s="54" t="str">
        <f t="shared" si="9"/>
        <v>none</v>
      </c>
      <c r="X65" s="55">
        <f>V65</f>
        <v>0</v>
      </c>
      <c r="Y65" s="76" t="str">
        <f t="shared" si="10"/>
        <v>none</v>
      </c>
      <c r="Z65" s="77">
        <f>X65</f>
        <v>0</v>
      </c>
    </row>
    <row r="66" ht="12.75" thickTop="1"/>
  </sheetData>
  <sheetProtection/>
  <mergeCells count="40">
    <mergeCell ref="B31:B35"/>
    <mergeCell ref="I24:J24"/>
    <mergeCell ref="K24:L24"/>
    <mergeCell ref="M24:N24"/>
    <mergeCell ref="O24:P24"/>
    <mergeCell ref="Y24:Z24"/>
    <mergeCell ref="Q24:R24"/>
    <mergeCell ref="S24:T24"/>
    <mergeCell ref="U24:V24"/>
    <mergeCell ref="W24:X24"/>
    <mergeCell ref="B36:B40"/>
    <mergeCell ref="B61:B65"/>
    <mergeCell ref="C24:D24"/>
    <mergeCell ref="E24:F24"/>
    <mergeCell ref="G24:H24"/>
    <mergeCell ref="B41:B45"/>
    <mergeCell ref="B46:B50"/>
    <mergeCell ref="B51:B55"/>
    <mergeCell ref="B56:B60"/>
    <mergeCell ref="B26:B30"/>
    <mergeCell ref="C15:E15"/>
    <mergeCell ref="F15:H15"/>
    <mergeCell ref="E10:F10"/>
    <mergeCell ref="I15:K15"/>
    <mergeCell ref="I12:J12"/>
    <mergeCell ref="L15:N15"/>
    <mergeCell ref="C2:D3"/>
    <mergeCell ref="E5:F5"/>
    <mergeCell ref="E4:F4"/>
    <mergeCell ref="E2:F3"/>
    <mergeCell ref="E8:F8"/>
    <mergeCell ref="E9:F9"/>
    <mergeCell ref="E7:F7"/>
    <mergeCell ref="E6:F6"/>
    <mergeCell ref="I9:J9"/>
    <mergeCell ref="I10:J10"/>
    <mergeCell ref="I11:J11"/>
    <mergeCell ref="I6:J6"/>
    <mergeCell ref="I4:J4"/>
    <mergeCell ref="I5:J5"/>
  </mergeCells>
  <conditionalFormatting sqref="L5:M7 L10:L13">
    <cfRule type="cellIs" priority="1" dxfId="0" operator="greaterThan" stopIfTrue="1">
      <formula>Applet!$K5</formula>
    </cfRule>
  </conditionalFormatting>
  <conditionalFormatting sqref="D22 G22 M22 J22">
    <cfRule type="cellIs" priority="2" dxfId="0" operator="lessThan" stopIfTrue="1">
      <formula>0</formula>
    </cfRule>
  </conditionalFormatting>
  <printOptions horizontalCentered="1" verticalCentered="1"/>
  <pageMargins left="0.44" right="0.55" top="0.5" bottom="0.51" header="0.5118110236220472" footer="0.5118110236220472"/>
  <pageSetup fitToHeight="1" fitToWidth="1" horizontalDpi="600" verticalDpi="600" orientation="landscape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6"/>
  <sheetViews>
    <sheetView workbookViewId="0" topLeftCell="A1">
      <selection activeCell="F38" sqref="F38"/>
    </sheetView>
  </sheetViews>
  <sheetFormatPr defaultColWidth="8.8515625" defaultRowHeight="12.75"/>
  <cols>
    <col min="1" max="1" width="83.140625" style="0" bestFit="1" customWidth="1"/>
  </cols>
  <sheetData>
    <row r="1" ht="12">
      <c r="A1" t="s">
        <v>52</v>
      </c>
    </row>
    <row r="2" ht="12">
      <c r="A2" t="s">
        <v>53</v>
      </c>
    </row>
    <row r="3" ht="12">
      <c r="A3" t="s">
        <v>54</v>
      </c>
    </row>
    <row r="4" ht="12">
      <c r="A4" t="s">
        <v>55</v>
      </c>
    </row>
    <row r="7" ht="12">
      <c r="A7" t="s">
        <v>56</v>
      </c>
    </row>
    <row r="8" ht="12">
      <c r="A8" t="s">
        <v>57</v>
      </c>
    </row>
    <row r="9" ht="12">
      <c r="A9" t="s">
        <v>58</v>
      </c>
    </row>
    <row r="10" ht="12">
      <c r="A10" t="s">
        <v>59</v>
      </c>
    </row>
    <row r="13" ht="12">
      <c r="A13" t="s">
        <v>60</v>
      </c>
    </row>
    <row r="14" ht="12">
      <c r="A14" t="s">
        <v>61</v>
      </c>
    </row>
    <row r="15" ht="12">
      <c r="A15" t="s">
        <v>62</v>
      </c>
    </row>
    <row r="16" ht="12">
      <c r="A16" t="s">
        <v>63</v>
      </c>
    </row>
    <row r="19" ht="12">
      <c r="A19" t="s">
        <v>64</v>
      </c>
    </row>
    <row r="20" ht="12">
      <c r="A20" t="s">
        <v>65</v>
      </c>
    </row>
    <row r="21" ht="12">
      <c r="A21" t="s">
        <v>66</v>
      </c>
    </row>
    <row r="22" ht="12">
      <c r="A22" t="s">
        <v>67</v>
      </c>
    </row>
    <row r="25" ht="12">
      <c r="A25" t="s">
        <v>68</v>
      </c>
    </row>
    <row r="26" ht="12">
      <c r="A26" t="s">
        <v>69</v>
      </c>
    </row>
    <row r="27" ht="12">
      <c r="A27" t="s">
        <v>70</v>
      </c>
    </row>
    <row r="28" ht="12">
      <c r="A28" t="s">
        <v>71</v>
      </c>
    </row>
    <row r="31" ht="12">
      <c r="A31" t="s">
        <v>72</v>
      </c>
    </row>
    <row r="32" ht="12">
      <c r="A32" t="s">
        <v>73</v>
      </c>
    </row>
    <row r="33" ht="12">
      <c r="A33" t="s">
        <v>74</v>
      </c>
    </row>
    <row r="34" ht="12">
      <c r="A34" t="s">
        <v>75</v>
      </c>
    </row>
    <row r="37" ht="12">
      <c r="A37" t="s">
        <v>76</v>
      </c>
    </row>
    <row r="38" ht="12">
      <c r="A38" t="s">
        <v>77</v>
      </c>
    </row>
    <row r="39" ht="12">
      <c r="A39" t="s">
        <v>78</v>
      </c>
    </row>
    <row r="40" ht="12">
      <c r="A40" t="s">
        <v>79</v>
      </c>
    </row>
    <row r="43" ht="12">
      <c r="A43" t="s">
        <v>80</v>
      </c>
    </row>
    <row r="44" ht="12">
      <c r="A44" t="s">
        <v>81</v>
      </c>
    </row>
    <row r="45" ht="12">
      <c r="A45" t="s">
        <v>82</v>
      </c>
    </row>
    <row r="46" ht="12">
      <c r="A46" t="s">
        <v>83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West</dc:creator>
  <cp:keywords/>
  <dc:description/>
  <cp:lastModifiedBy>iMac Intel 2007/IT/13</cp:lastModifiedBy>
  <cp:lastPrinted>2007-03-12T16:42:00Z</cp:lastPrinted>
  <dcterms:created xsi:type="dcterms:W3CDTF">2006-04-27T20:38:01Z</dcterms:created>
  <dcterms:modified xsi:type="dcterms:W3CDTF">2015-10-26T11:54:24Z</dcterms:modified>
  <cp:category/>
  <cp:version/>
  <cp:contentType/>
  <cp:contentStatus/>
</cp:coreProperties>
</file>